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211" documentId="13_ncr:1_{F6CB121F-512D-4AA6-A0C1-0FB36C537598}" xr6:coauthVersionLast="47" xr6:coauthVersionMax="47" xr10:uidLastSave="{3BE11A89-E30D-444B-9731-9250D658EC10}"/>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4" i="4"/>
  <c r="G4" i="4"/>
  <c r="I4" i="4"/>
  <c r="J4" i="4"/>
  <c r="L4" i="4"/>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J2" i="1"/>
  <c r="L2" i="1"/>
  <c r="L3" i="1"/>
  <c r="I3" i="1"/>
  <c r="G3" i="1"/>
  <c r="B3" i="1"/>
  <c r="J3"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J4" i="5"/>
  <c r="J5" i="5"/>
  <c r="J6" i="5"/>
  <c r="J7" i="5"/>
  <c r="J8" i="5"/>
  <c r="J9" i="5"/>
  <c r="J10" i="5"/>
  <c r="J11" i="5"/>
  <c r="J12" i="5"/>
  <c r="I4" i="5"/>
  <c r="I5" i="5"/>
  <c r="I6" i="5"/>
  <c r="I7" i="5"/>
  <c r="I8" i="5"/>
  <c r="I9" i="5"/>
  <c r="I10" i="5"/>
  <c r="I11" i="5"/>
  <c r="I12" i="5"/>
  <c r="B4" i="5"/>
  <c r="B5" i="5"/>
  <c r="B6" i="5"/>
  <c r="B7" i="5"/>
  <c r="B8" i="5"/>
  <c r="B9" i="5"/>
  <c r="B10" i="5"/>
  <c r="B11" i="5"/>
  <c r="B12"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<sst xmlns="http://schemas.openxmlformats.org/spreadsheetml/2006/main" count="178601" uniqueCount="39084">
  <si>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</si>
  <si>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</si>
  <si>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</si>
  <si>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</si>
  <si>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</si>
  <si>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</si>
  <si>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</si>
  <si>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</si>
  <si>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</si>
  <si>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</si>
  <si>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</si>
  <si>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</si>
  <si>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</si>
  <si>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</si>
  <si>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</si>
  <si>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</si>
  <si>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</si>
  <si>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</si>
  <si>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</si>
  <si>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</si>
  <si>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</si>
  <si>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</si>
  <si>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</si>
  <si>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</si>
  <si>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</si>
  <si>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</si>
  <si>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</si>
  <si>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</si>
  <si>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</si>
  <si>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</si>
  <si>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</si>
  <si>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</si>
  <si>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</si>
  <si>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</si>
  <si>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</si>
  <si>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</si>
  <si>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</si>
  <si>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</si>
  <si>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</si>
  <si>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</si>
  <si>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</si>
  <si>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</si>
  <si>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</si>
  <si>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</si>
  <si>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</si>
  <si>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</si>
  <si>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</si>
  <si>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</si>
  <si>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</si>
  <si>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</si>
  <si>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</si>
  <si>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</si>
  <si>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</si>
  <si>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</si>
  <si>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</si>
  <si>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</si>
  <si>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</si>
  <si>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</si>
  <si>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</si>
  <si>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</si>
  <si>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</si>
  <si>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</si>
  <si>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</si>
  <si>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</si>
  <si>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</si>
  <si>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</si>
  <si>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</si>
  <si>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</si>
  <si>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</si>
  <si>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</si>
  <si>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</si>
  <si>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</si>
  <si>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</si>
  <si>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</si>
  <si>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</si>
  <si>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</si>
  <si>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</si>
  <si>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</si>
  <si>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</si>
  <si>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</si>
  <si>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</si>
  <si>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</si>
  <si>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</si>
  <si>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</si>
  <si>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</si>
  <si>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</si>
  <si>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</si>
  <si>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</si>
  <si>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</si>
  <si>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</si>
  <si>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</si>
  <si>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</si>
  <si>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</si>
  <si>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</si>
  <si>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</si>
  <si>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</si>
  <si>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</si>
  <si>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</si>
  <si>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</si>
  <si>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</si>
  <si>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</si>
  <si>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</si>
  <si>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</si>
  <si>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</si>
  <si>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</si>
  <si>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</si>
  <si>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</si>
  <si>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</si>
  <si>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</si>
  <si>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</si>
  <si>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</si>
  <si>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</si>
  <si>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</si>
  <si>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</si>
  <si>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</si>
  <si>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</si>
  <si>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</si>
  <si>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</si>
  <si>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</si>
  <si>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</si>
  <si>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</si>
  <si>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</si>
  <si>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</si>
  <si>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</si>
  <si>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</si>
  <si>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</si>
  <si>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</si>
  <si>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</si>
  <si>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</si>
  <si>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</si>
  <si>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</si>
  <si>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</si>
  <si>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</si>
  <si>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</si>
  <si>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</si>
  <si>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</si>
  <si>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</si>
  <si>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</si>
  <si>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</si>
  <si>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</si>
  <si>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</si>
  <si>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</si>
  <si>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</si>
  <si>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</si>
  <si>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</si>
  <si>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</si>
  <si>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</si>
  <si>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</si>
  <si>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</si>
  <si>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</si>
  <si>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</si>
  <si>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</si>
  <si>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</si>
  <si>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</si>
  <si>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</si>
  <si>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</si>
  <si>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</si>
  <si>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</si>
  <si>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</si>
  <si>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</si>
  <si>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</si>
  <si>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</si>
  <si>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</si>
  <si>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</si>
  <si>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</si>
  <si>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</si>
  <si>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</si>
  <si>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</si>
  <si>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</si>
  <si>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</si>
  <si>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</si>
  <si>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</si>
  <si>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</si>
  <si>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</si>
  <si>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</si>
  <si>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</si>
  <si>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</si>
  <si>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</si>
  <si>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</si>
  <si>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</si>
  <si>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</si>
  <si>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</si>
  <si>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</si>
  <si>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</si>
  <si>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</si>
  <si>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</si>
  <si>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</si>
  <si>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</si>
  <si>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</si>
  <si>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</si>
  <si>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</si>
  <si>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</si>
  <si>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</si>
  <si>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</si>
  <si>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</si>
  <si>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</si>
  <si>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</si>
  <si>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</si>
  <si>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</si>
  <si>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</si>
  <si>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</si>
  <si>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</si>
  <si>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</si>
  <si>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</si>
  <si>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</si>
  <si>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</si>
  <si>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</si>
  <si>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</si>
  <si>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</si>
  <si>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</si>
  <si>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</si>
  <si>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</si>
  <si>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</si>
  <si>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</si>
  <si>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</si>
  <si>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</si>
  <si>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</si>
  <si>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</si>
  <si>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</si>
  <si>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</si>
  <si>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</si>
  <si>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</si>
  <si>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</si>
  <si>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</si>
  <si>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</si>
  <si>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</si>
  <si>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</si>
  <si>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</si>
  <si>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</si>
  <si>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</si>
  <si>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</si>
  <si>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</si>
  <si>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</si>
  <si>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</si>
  <si>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</si>
  <si>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</si>
  <si>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</si>
  <si>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</si>
  <si>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</si>
  <si>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</si>
  <si>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</si>
  <si>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</si>
  <si>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</si>
  <si>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</si>
  <si>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</si>
  <si>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</si>
  <si>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</si>
  <si>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</si>
  <si>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</si>
  <si>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</si>
  <si>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</si>
  <si>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</si>
  <si>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</si>
  <si>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</si>
  <si>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</si>
  <si>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</si>
  <si>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</si>
  <si>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</si>
  <si>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</si>
  <si>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</si>
  <si>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</si>
  <si>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</si>
  <si>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</si>
  <si>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</si>
  <si>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</si>
  <si>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</si>
  <si>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</si>
  <si>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</si>
  <si>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</si>
  <si>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</si>
  <si>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</si>
  <si>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</si>
  <si>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</si>
  <si>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</si>
  <si>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</si>
  <si>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</si>
  <si>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</si>
  <si>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</si>
  <si>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</si>
  <si>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</si>
  <si>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</si>
  <si>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</si>
  <si>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</si>
  <si>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</si>
  <si>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</si>
  <si>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</si>
  <si>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</si>
  <si>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</si>
  <si>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</si>
  <si>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</si>
  <si>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</si>
  <si>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</si>
  <si>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</si>
  <si>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</si>
  <si>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</si>
  <si>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</si>
  <si>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</si>
  <si>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</si>
  <si>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</si>
  <si>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</si>
  <si>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</si>
  <si>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</si>
  <si>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</si>
  <si>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</si>
  <si>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</si>
  <si>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</si>
  <si>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</si>
  <si>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</si>
  <si>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</si>
  <si>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</si>
  <si>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</si>
  <si>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</si>
  <si>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</si>
  <si>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</si>
  <si>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</si>
  <si>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</si>
  <si>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</si>
  <si>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</si>
  <si>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</si>
  <si>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</si>
  <si>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</si>
  <si>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</si>
  <si>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</si>
  <si>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</si>
  <si>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</si>
  <si>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</si>
  <si>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</si>
  <si>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</si>
  <si>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</si>
  <si>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</si>
  <si>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</si>
  <si>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</si>
  <si>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</si>
  <si>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</si>
  <si>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</si>
  <si>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</si>
  <si>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</si>
  <si>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</si>
  <si>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</si>
  <si>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</si>
  <si>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</si>
  <si>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</si>
  <si>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</si>
  <si>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</si>
  <si>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</si>
  <si>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</si>
  <si>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</si>
  <si>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</si>
  <si>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</si>
  <si>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</si>
  <si>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</si>
  <si>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</si>
  <si>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</si>
  <si>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</si>
  <si>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</si>
  <si>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</si>
  <si>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</si>
  <si>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</si>
  <si>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</si>
  <si>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</si>
  <si>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</si>
  <si>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</si>
  <si>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</si>
  <si>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</si>
  <si>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</si>
  <si>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</si>
  <si>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</si>
  <si>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</si>
  <si>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</si>
  <si>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</si>
  <si>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</si>
  <si>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</si>
  <si>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</si>
  <si>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</si>
  <si>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</si>
  <si>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</si>
  <si>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</si>
  <si>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</si>
  <si>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</si>
  <si>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</si>
  <si>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</si>
  <si>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</si>
  <si>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</si>
  <si>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</si>
  <si>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</si>
  <si>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</si>
  <si>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</si>
  <si>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</si>
  <si>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</si>
  <si>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</si>
  <si>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</si>
  <si>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</si>
  <si>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</si>
  <si>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</si>
  <si>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</si>
  <si>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</si>
  <si>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</si>
  <si>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</si>
  <si>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</si>
  <si>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</si>
  <si>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</si>
  <si>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</si>
  <si>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</si>
  <si>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</si>
  <si>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</si>
  <si>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</si>
  <si>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</si>
  <si>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</si>
  <si>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</si>
  <si>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</si>
  <si>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</si>
  <si>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</si>
  <si>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</si>
  <si>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</si>
  <si>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</si>
  <si>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</si>
  <si>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</si>
  <si>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</si>
  <si>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</si>
  <si>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</si>
  <si>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</si>
  <si>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</si>
  <si>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</si>
  <si>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</si>
  <si>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</si>
  <si>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</si>
  <si>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</si>
  <si>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</si>
  <si>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</si>
  <si>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</si>
  <si>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</si>
  <si>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</si>
  <si>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</si>
  <si>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</si>
  <si>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</si>
  <si>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</si>
  <si>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</si>
  <si>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</si>
  <si>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</si>
  <si>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</si>
  <si>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</si>
  <si>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</si>
  <si>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</si>
  <si>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</si>
  <si>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</si>
  <si>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</si>
  <si>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</si>
  <si>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</si>
  <si>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</si>
  <si>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</si>
  <si>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</si>
  <si>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</si>
  <si>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</si>
  <si>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</si>
  <si>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</si>
  <si>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</si>
  <si>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</si>
  <si>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</si>
  <si>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</si>
  <si>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</si>
  <si>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</si>
  <si>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</si>
  <si>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</si>
  <si>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</si>
  <si>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</si>
  <si>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</si>
  <si>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</si>
  <si>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</si>
  <si>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</si>
  <si>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</si>
  <si>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</si>
  <si>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</si>
  <si>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</si>
  <si>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</si>
  <si>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</si>
  <si>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</si>
  <si>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</si>
  <si>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</si>
  <si>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</si>
  <si>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</si>
  <si>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</si>
  <si>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</si>
  <si>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</si>
  <si>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</si>
  <si>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</si>
  <si>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</si>
  <si>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</si>
  <si>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</si>
  <si>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</si>
  <si>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</si>
  <si>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</si>
  <si>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</si>
  <si>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</si>
  <si>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</si>
  <si>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</si>
  <si>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</si>
  <si>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</si>
  <si>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</si>
  <si>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</si>
  <si>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</si>
  <si>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</si>
  <si>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</si>
  <si>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</si>
  <si>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</si>
  <si>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</si>
  <si>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</si>
  <si>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</si>
  <si>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</si>
  <si>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</si>
  <si>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</si>
  <si>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</si>
  <si>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</si>
  <si>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</si>
  <si>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</si>
  <si>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</si>
  <si>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</si>
  <si>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</si>
  <si>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</si>
  <si>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</si>
  <si>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</si>
  <si>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</si>
  <si>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</si>
  <si>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</si>
  <si>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</si>
  <si>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</si>
  <si>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</si>
  <si>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</si>
  <si>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</si>
  <si>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</si>
  <si>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</si>
  <si>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</si>
  <si>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</si>
  <si>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</si>
  <si>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</si>
  <si>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</si>
  <si>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</si>
  <si>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</si>
  <si>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</si>
  <si>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</si>
  <si>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</si>
  <si>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</si>
  <si>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</si>
  <si>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</si>
  <si>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</si>
  <si>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</si>
  <si>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</si>
  <si>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</si>
  <si>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</si>
  <si>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</si>
  <si>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</si>
  <si>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</si>
  <si>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</si>
  <si>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</si>
  <si>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</si>
  <si>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</si>
  <si>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</si>
  <si>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</si>
  <si>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</si>
  <si>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</si>
  <si>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</si>
  <si>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</si>
  <si>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</si>
  <si>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</si>
  <si>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</si>
  <si>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</si>
  <si>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</si>
  <si>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</si>
  <si>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</si>
  <si>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</si>
  <si>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</si>
  <si>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</si>
  <si>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</si>
  <si>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</si>
  <si>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</si>
  <si>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</si>
  <si>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</si>
  <si>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</si>
  <si>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</si>
  <si>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</si>
  <si>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</si>
  <si>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</si>
  <si>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</si>
  <si>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</si>
  <si>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</si>
  <si>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</si>
  <si>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</si>
  <si>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</si>
  <si>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</si>
  <si>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</si>
  <si>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</si>
  <si>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</si>
  <si>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</si>
  <si>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</si>
  <si>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</si>
  <si>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</si>
  <si>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</si>
  <si>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</si>
  <si>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</si>
  <si>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</si>
  <si>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</si>
  <si>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</si>
  <si>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</si>
  <si>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</si>
  <si>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</si>
  <si>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</si>
  <si>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</si>
  <si>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</si>
  <si>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</si>
  <si>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</si>
  <si>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</si>
  <si>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</si>
  <si>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</si>
  <si>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</si>
  <si>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</si>
  <si>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</si>
  <si>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</si>
  <si>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</si>
  <si>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</si>
  <si>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</si>
  <si>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</si>
  <si>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</si>
  <si>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</si>
  <si>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</si>
  <si>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</si>
  <si>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</si>
  <si>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</si>
  <si>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</si>
  <si>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</si>
  <si>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</si>
  <si>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</si>
  <si>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</si>
  <si>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</si>
  <si>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</si>
  <si>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</si>
  <si>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</si>
  <si>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</si>
  <si>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</si>
  <si>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</si>
  <si>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</si>
  <si>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</si>
  <si>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</si>
  <si>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</si>
  <si>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</si>
  <si>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</si>
  <si>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</si>
  <si>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</si>
  <si>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</si>
  <si>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</si>
  <si>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</si>
  <si>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</si>
  <si>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</si>
  <si>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</si>
  <si>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</si>
  <si>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</si>
  <si>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</si>
  <si>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</si>
  <si>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</si>
  <si>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</si>
  <si>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</si>
  <si>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</si>
  <si>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</si>
  <si>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</si>
  <si>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</si>
  <si>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</si>
  <si>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</si>
  <si>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</si>
  <si>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</si>
  <si>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</si>
  <si>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</si>
  <si>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</si>
  <si>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</si>
  <si>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</si>
  <si>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</si>
  <si>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</si>
  <si>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</si>
  <si>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</si>
  <si>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</si>
  <si>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</si>
  <si>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</si>
  <si>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</si>
  <si>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</si>
  <si>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</si>
  <si>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</si>
  <si>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</si>
  <si>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</si>
  <si>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</si>
  <si>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</si>
  <si>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</si>
  <si>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</si>
  <si>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</si>
  <si>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</si>
  <si>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</si>
  <si>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</si>
  <si>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</si>
  <si>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</si>
  <si>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</si>
  <si>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</si>
  <si>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</si>
  <si>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</si>
  <si>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</si>
  <si>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</si>
  <si>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</si>
  <si>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</si>
  <si>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</si>
  <si>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</si>
  <si>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</si>
  <si>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</si>
  <si>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</si>
  <si>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</si>
  <si>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</si>
  <si>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</si>
  <si>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</si>
  <si>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</si>
  <si>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</si>
  <si>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</si>
  <si>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</si>
  <si>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</si>
  <si>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</si>
  <si>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</si>
  <si>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</si>
  <si>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</si>
  <si>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</si>
  <si>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</si>
  <si>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</si>
  <si>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</si>
  <si>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</si>
  <si>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</si>
  <si>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</si>
  <si>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</si>
  <si>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</si>
  <si>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</si>
  <si>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</si>
  <si>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</si>
  <si>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</si>
  <si>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</si>
  <si>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</si>
  <si>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</si>
  <si>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</si>
  <si>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</si>
  <si>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</si>
  <si>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</si>
  <si>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</si>
  <si>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</si>
  <si>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</si>
  <si>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</si>
  <si>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</si>
  <si>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</si>
  <si>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</si>
  <si>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</si>
  <si>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</si>
  <si>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</si>
  <si>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</si>
  <si>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</si>
  <si>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</si>
  <si>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</si>
  <si>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</si>
  <si>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</si>
  <si>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</si>
  <si>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</si>
  <si>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</si>
  <si>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</si>
  <si>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</si>
  <si>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</si>
  <si>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</si>
  <si>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</si>
  <si>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</si>
  <si>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</si>
  <si>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</si>
  <si>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</si>
  <si>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</si>
  <si>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</si>
  <si>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</si>
  <si>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</si>
  <si>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</si>
  <si>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</si>
  <si>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</si>
  <si>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</si>
  <si>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</si>
  <si>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</si>
  <si>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</si>
  <si>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</si>
  <si>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</si>
  <si>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</si>
  <si>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</si>
  <si>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</si>
  <si>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</si>
  <si>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</si>
  <si>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</si>
  <si>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</si>
  <si>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</si>
  <si>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</si>
  <si>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</si>
  <si>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</si>
  <si>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</si>
  <si>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</si>
  <si>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</si>
  <si>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</si>
  <si>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</si>
  <si>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</si>
  <si>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</si>
  <si>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</si>
  <si>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</si>
  <si>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</si>
  <si>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</si>
  <si>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</si>
  <si>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</si>
  <si>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</si>
  <si>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</si>
  <si>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</si>
  <si>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</si>
  <si>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</si>
  <si>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</si>
  <si>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</si>
  <si>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</si>
  <si>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</si>
  <si>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</si>
  <si>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</si>
  <si>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</si>
  <si>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</si>
  <si>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</si>
  <si>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</si>
  <si>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</si>
  <si>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</si>
  <si>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</si>
  <si>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</si>
  <si>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</si>
  <si>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</si>
  <si>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</si>
  <si>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</si>
  <si>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</si>
  <si>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</si>
  <si>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</si>
  <si>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</si>
  <si>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</si>
  <si>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</si>
  <si>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</si>
  <si>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</si>
  <si>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</si>
  <si>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</si>
  <si>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</si>
  <si>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</si>
  <si>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</si>
  <si>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</si>
  <si>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</si>
  <si>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</si>
  <si>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</si>
  <si>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</si>
  <si>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</si>
  <si>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</si>
  <si>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</si>
  <si>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</si>
  <si>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</si>
  <si>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</si>
  <si>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</si>
  <si>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</si>
  <si>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</si>
  <si>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</si>
  <si>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</si>
  <si>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</si>
  <si>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</si>
  <si>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</si>
  <si>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</si>
  <si>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</si>
  <si>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</si>
  <si>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</si>
  <si>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</si>
  <si>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</si>
  <si>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</si>
  <si>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</si>
  <si>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</si>
  <si>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</si>
  <si>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</si>
  <si>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</si>
  <si>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</si>
  <si>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</si>
  <si>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</si>
  <si>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</si>
  <si>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</si>
  <si>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</si>
  <si>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</si>
  <si>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</si>
  <si>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</si>
  <si>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</si>
  <si>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</si>
  <si>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</si>
  <si>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</si>
  <si>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</si>
  <si>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</si>
  <si>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</si>
  <si>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</si>
  <si>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</si>
  <si>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</si>
  <si>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</si>
  <si>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</si>
  <si>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</si>
  <si>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</si>
  <si>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</si>
  <si>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</si>
  <si>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</si>
  <si>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</si>
  <si>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</si>
  <si>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</si>
  <si>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</si>
  <si>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</si>
  <si>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</si>
  <si>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</si>
  <si>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</si>
  <si>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</si>
  <si>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</si>
  <si>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</si>
  <si>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</si>
  <si>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</si>
  <si>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</si>
  <si>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</si>
  <si>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</si>
  <si>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</si>
  <si>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</si>
  <si>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</si>
  <si>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</si>
  <si>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</si>
  <si>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</si>
  <si>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</si>
  <si>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</si>
  <si>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</si>
  <si>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</si>
  <si>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</si>
  <si>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</si>
  <si>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</si>
  <si>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</si>
  <si>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</si>
  <si>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</si>
  <si>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</si>
  <si>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</si>
  <si>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</si>
  <si>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</si>
  <si>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</si>
  <si>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</si>
  <si>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</si>
  <si>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</si>
  <si>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</si>
  <si>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</si>
  <si>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</si>
  <si>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</si>
  <si>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</si>
  <si>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</si>
  <si>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</si>
  <si>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</si>
  <si>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</si>
  <si>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</si>
  <si>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</si>
  <si>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</si>
  <si>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</si>
  <si>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</si>
  <si>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</si>
  <si>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</si>
  <si>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</si>
  <si>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</si>
  <si>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</si>
  <si>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</si>
  <si>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</si>
  <si>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</si>
  <si>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</si>
  <si>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</si>
  <si>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</si>
  <si>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</si>
  <si>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</si>
  <si>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</si>
  <si>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</si>
  <si>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</si>
  <si>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</si>
  <si>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</si>
  <si>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</si>
  <si>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</si>
  <si>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</si>
  <si>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</si>
  <si>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</si>
  <si>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</si>
  <si>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</si>
  <si>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</si>
  <si>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</si>
  <si>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</si>
  <si>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</si>
  <si>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</si>
  <si>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</si>
  <si>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</si>
  <si>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</si>
  <si>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</si>
  <si>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</si>
  <si>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</si>
  <si>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</si>
  <si>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</si>
  <si>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</si>
  <si>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</si>
  <si>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</si>
  <si>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</si>
  <si>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</si>
  <si>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</si>
  <si>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</si>
  <si>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</si>
  <si>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</si>
  <si>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</si>
  <si>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</si>
  <si>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</si>
  <si>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</si>
  <si>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</si>
  <si>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</si>
  <si>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</si>
  <si>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</si>
  <si>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</si>
  <si>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</si>
  <si>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</si>
  <si>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</si>
  <si>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</si>
  <si>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</si>
  <si>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</si>
  <si>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</si>
  <si>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</si>
  <si>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</si>
  <si>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</si>
  <si>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</si>
  <si>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</si>
  <si>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</si>
  <si>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</si>
  <si>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</si>
  <si>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</si>
  <si>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</si>
  <si>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</si>
  <si>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</si>
  <si>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</si>
  <si>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</si>
  <si>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</si>
  <si>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</si>
  <si>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</si>
  <si>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</si>
  <si>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</si>
  <si>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</si>
  <si>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</si>
  <si>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</si>
  <si>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</si>
  <si>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</si>
  <si>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</si>
  <si>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</si>
  <si>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</si>
  <si>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</si>
  <si>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</si>
  <si>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</si>
  <si>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</si>
  <si>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</si>
  <si>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</si>
  <si>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</si>
  <si>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</si>
  <si>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</si>
  <si>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</si>
  <si>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</si>
  <si>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</si>
  <si>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</si>
  <si>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</si>
  <si>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</si>
  <si>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</si>
  <si>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</si>
  <si>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</si>
  <si>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</si>
  <si>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</si>
  <si>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</si>
  <si>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</si>
  <si>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</si>
  <si>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</si>
  <si>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</si>
  <si>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</si>
  <si>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</si>
  <si>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</si>
  <si>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</si>
  <si>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</si>
  <si>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</si>
  <si>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</si>
  <si>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</si>
  <si>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</si>
  <si>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</si>
  <si>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</si>
  <si>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</si>
  <si>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</si>
  <si>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</si>
  <si>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</si>
  <si>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</si>
  <si>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</si>
  <si>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</si>
  <si>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</si>
  <si>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</si>
  <si>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</si>
  <si>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</si>
  <si>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</si>
  <si>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</si>
  <si>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</si>
  <si>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</si>
  <si>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</si>
  <si>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</si>
  <si>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</si>
  <si>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</si>
  <si>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</si>
  <si>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</si>
  <si>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</si>
  <si>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</si>
  <si>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</si>
  <si>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</si>
  <si>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</si>
  <si>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</si>
  <si>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</si>
  <si>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</si>
  <si>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</si>
  <si>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</si>
  <si>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</si>
  <si>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</si>
  <si>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</si>
  <si>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</si>
  <si>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</si>
  <si>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</si>
  <si>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</si>
  <si>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</si>
  <si>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</si>
  <si>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</si>
  <si>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</si>
  <si>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</si>
  <si>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</si>
  <si>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</si>
  <si>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</si>
  <si>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</si>
  <si>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</si>
  <si>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</si>
  <si>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</si>
  <si>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</si>
  <si>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</si>
  <si>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</si>
  <si>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</si>
  <si>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</si>
  <si>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</si>
  <si>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</si>
  <si>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</si>
  <si>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</si>
  <si>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</si>
  <si>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</si>
  <si>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</si>
  <si>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</si>
  <si>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</si>
  <si>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</si>
  <si>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</si>
  <si>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</si>
  <si>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</si>
  <si>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</si>
  <si>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</si>
  <si>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</si>
  <si>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</si>
  <si>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</si>
  <si>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</si>
  <si>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</si>
  <si>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</si>
  <si>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</si>
  <si>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</si>
  <si>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</si>
  <si>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</si>
  <si>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</si>
  <si>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</si>
  <si>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</si>
  <si>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</si>
  <si>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</si>
  <si>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</si>
  <si>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</si>
  <si>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</si>
  <si>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</si>
  <si>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</si>
  <si>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</si>
  <si>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</si>
  <si>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</si>
  <si>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</si>
  <si>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</si>
  <si>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</si>
  <si>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</si>
  <si>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</si>
  <si>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</si>
  <si>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</si>
  <si>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</si>
  <si>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</si>
  <si>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</si>
  <si>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</si>
  <si>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</si>
  <si>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</si>
  <si>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</si>
  <si>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</si>
  <si>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</si>
  <si>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</si>
  <si>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</si>
  <si>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</si>
  <si>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</si>
  <si>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</si>
  <si>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</si>
  <si>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</si>
  <si>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</si>
  <si>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</si>
  <si>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</si>
  <si>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</si>
  <si>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</si>
  <si>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</si>
  <si>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</si>
  <si>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</si>
  <si>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</si>
  <si>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</si>
  <si>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</si>
  <si>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</si>
  <si>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</si>
  <si>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</si>
  <si>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</si>
  <si>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</si>
  <si>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</si>
  <si>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</si>
  <si>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</si>
  <si>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</si>
  <si>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</si>
  <si>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</si>
  <si>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</si>
  <si>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</si>
  <si>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</si>
  <si>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</si>
  <si>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</si>
  <si>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</si>
  <si>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</si>
  <si>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</si>
  <si>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</si>
  <si>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</si>
  <si>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</si>
  <si>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</si>
  <si>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</si>
  <si>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</si>
  <si>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</si>
  <si>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</si>
  <si>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</si>
  <si>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</si>
  <si>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</si>
  <si>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</si>
  <si>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</si>
  <si>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</si>
  <si>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</si>
  <si>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</si>
  <si>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</si>
  <si>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</si>
  <si>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</si>
  <si>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</si>
  <si>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</si>
  <si>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</si>
  <si>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</si>
  <si>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</si>
  <si>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</si>
  <si>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</si>
  <si>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</si>
  <si>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</si>
  <si>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</si>
  <si>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</si>
  <si>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</si>
  <si>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</si>
  <si>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</si>
  <si>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</si>
  <si>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</si>
  <si>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</si>
  <si>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</si>
  <si>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</si>
  <si>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</si>
  <si>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</si>
  <si>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</si>
  <si>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</si>
  <si>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</si>
  <si>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</si>
  <si>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</si>
  <si>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</si>
  <si>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</si>
  <si>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</si>
  <si>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</si>
  <si>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</si>
  <si>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</si>
  <si>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</si>
  <si>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</si>
  <si>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</si>
  <si>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</si>
  <si>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</si>
  <si>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</si>
  <si>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</si>
  <si>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</si>
  <si>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</si>
  <si>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</si>
  <si>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</si>
  <si>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</si>
  <si>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</si>
  <si>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</si>
  <si>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</si>
  <si>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</si>
  <si>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</si>
  <si>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</si>
  <si>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</si>
  <si>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</si>
  <si>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</si>
  <si>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</si>
  <si>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</si>
  <si>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</si>
  <si>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</si>
  <si>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</si>
  <si>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</si>
  <si>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</si>
  <si>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</si>
  <si>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</si>
  <si>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</si>
  <si>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</si>
  <si>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</si>
  <si>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</si>
  <si>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</si>
  <si>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</si>
  <si>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</si>
  <si>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</si>
  <si>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</si>
  <si>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</si>
  <si>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</si>
  <si>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</si>
  <si>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</si>
  <si>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</si>
  <si>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</si>
  <si>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</si>
  <si>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</si>
  <si>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</si>
  <si>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</si>
  <si>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</si>
  <si>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</si>
  <si>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</si>
  <si>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</si>
  <si>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</si>
  <si>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</si>
  <si>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</si>
  <si>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</si>
  <si>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</si>
  <si>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</si>
  <si>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</si>
  <si>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</si>
  <si>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</si>
  <si>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</si>
  <si>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</si>
  <si>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</si>
  <si>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</si>
  <si>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</si>
  <si>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</si>
  <si>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</si>
  <si>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</si>
  <si>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</si>
  <si>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</si>
  <si>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</si>
  <si>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</si>
  <si>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</si>
  <si>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</si>
  <si>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</si>
  <si>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</si>
  <si>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</si>
  <si>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</si>
  <si>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</si>
  <si>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</si>
  <si>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</si>
  <si>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</si>
  <si>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</si>
  <si>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</si>
  <si>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</si>
  <si>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</si>
  <si>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</si>
  <si>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</si>
  <si>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</si>
  <si>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</si>
  <si>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</si>
  <si>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</si>
  <si>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</si>
  <si>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</si>
  <si>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</si>
  <si>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</si>
  <si>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</si>
  <si>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</si>
  <si>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</si>
  <si>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</si>
  <si>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</si>
  <si>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</si>
  <si>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</si>
  <si>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</si>
  <si>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</si>
  <si>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</si>
  <si>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</si>
  <si>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</si>
  <si>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</si>
  <si>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</si>
  <si>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</si>
  <si>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</si>
  <si>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</si>
  <si>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</si>
  <si>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</si>
  <si>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</si>
  <si>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</si>
  <si>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</si>
  <si>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</si>
  <si>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</si>
  <si>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</si>
  <si>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</si>
  <si>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</si>
  <si>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</si>
  <si>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</si>
  <si>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</si>
  <si>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</si>
  <si>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</si>
  <si>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</si>
  <si>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</si>
  <si>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</si>
  <si>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</si>
  <si>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</si>
  <si>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</si>
  <si>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</si>
  <si>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</si>
  <si>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</si>
  <si>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</si>
  <si>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</si>
  <si>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</si>
  <si>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</si>
  <si>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</si>
  <si>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</si>
  <si>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</si>
  <si>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</si>
  <si>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</si>
  <si>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</si>
  <si>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</si>
  <si>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</si>
  <si>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</si>
  <si>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</si>
  <si>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</si>
  <si>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</si>
  <si>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</si>
  <si>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</si>
  <si>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</si>
  <si>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</si>
  <si>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</si>
  <si>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</si>
  <si>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</si>
  <si>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</si>
  <si>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</si>
  <si>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</si>
  <si>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</si>
  <si>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</si>
  <si>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</si>
  <si>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</si>
  <si>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</si>
  <si>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</si>
  <si>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</si>
  <si>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</si>
  <si>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</si>
  <si>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</si>
  <si>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</si>
  <si>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</si>
  <si>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</si>
  <si>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</si>
  <si>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</si>
  <si>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</si>
  <si>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</si>
  <si>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</si>
  <si>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</si>
  <si>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</si>
  <si>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</si>
  <si>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</si>
  <si>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</si>
  <si>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</si>
  <si>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</si>
  <si>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</si>
  <si>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</si>
  <si>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</si>
  <si>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</si>
  <si>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</si>
  <si>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</si>
  <si>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</si>
  <si>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</si>
  <si>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</si>
  <si>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</si>
  <si>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</si>
  <si>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</si>
  <si>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</si>
  <si>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</si>
  <si>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</si>
  <si>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</si>
  <si>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</si>
  <si>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</si>
  <si>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</si>
  <si>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</si>
  <si>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</si>
  <si>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</si>
  <si>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</si>
  <si>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</si>
  <si>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</si>
  <si>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</si>
  <si>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</si>
  <si>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</si>
  <si>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</si>
  <si>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</si>
  <si>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</si>
  <si>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</si>
  <si>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</si>
  <si>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</si>
  <si>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</si>
  <si>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</si>
  <si>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</si>
  <si>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</si>
  <si>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</si>
  <si>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</si>
  <si>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</si>
  <si>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</si>
  <si>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</si>
  <si>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</si>
  <si>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</si>
  <si>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</si>
  <si>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</si>
  <si>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</si>
  <si>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</si>
  <si>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</si>
  <si>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</si>
  <si>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</si>
  <si>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</si>
  <si>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</si>
  <si>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</si>
  <si>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</si>
  <si>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</si>
  <si>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</si>
  <si>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</si>
  <si>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</si>
  <si>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</si>
  <si>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</si>
  <si>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</si>
  <si>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</si>
  <si>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</si>
  <si>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</si>
  <si>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</si>
  <si>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</si>
  <si>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</si>
  <si>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</si>
  <si>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</si>
  <si>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</si>
  <si>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</si>
  <si>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</si>
  <si>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</si>
  <si>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</si>
  <si>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</si>
  <si>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</si>
  <si>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</si>
  <si>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</si>
  <si>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</si>
  <si>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</si>
  <si>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</si>
  <si>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</si>
  <si>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</si>
  <si>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</si>
  <si>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</si>
  <si>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</si>
  <si>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</si>
  <si>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</si>
  <si>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</si>
  <si>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</si>
  <si>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</si>
  <si>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</si>
  <si>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</si>
  <si>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</si>
  <si>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</si>
  <si>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</si>
  <si>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</si>
  <si>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</si>
  <si>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</si>
  <si>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</si>
  <si>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</si>
  <si>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</si>
  <si>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</si>
  <si>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</si>
  <si>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</si>
  <si>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</si>
  <si>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</si>
  <si>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</si>
  <si>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</si>
  <si>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</si>
  <si>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</si>
  <si>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</si>
  <si>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</si>
  <si>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</si>
  <si>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</si>
  <si>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</si>
  <si>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</si>
  <si>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</si>
  <si>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</si>
  <si>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</si>
  <si>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</si>
  <si>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</si>
  <si>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</si>
  <si>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</si>
  <si>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</si>
  <si>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</si>
  <si>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</si>
  <si>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</si>
  <si>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</si>
  <si>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</si>
  <si>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</si>
  <si>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</si>
  <si>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</si>
  <si>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</si>
  <si>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</si>
  <si>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</si>
  <si>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</si>
  <si>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</si>
  <si>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</si>
  <si>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</si>
  <si>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</si>
  <si>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</si>
  <si>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</si>
  <si>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</si>
  <si>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</si>
  <si>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</si>
  <si>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</si>
  <si>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</si>
  <si>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</si>
  <si>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</si>
  <si>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</si>
  <si>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</si>
  <si>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</si>
  <si>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</si>
  <si>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</si>
  <si>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</si>
  <si>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</si>
  <si>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</si>
  <si>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</si>
  <si>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</si>
  <si>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</si>
  <si>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</si>
  <si>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</si>
  <si>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</si>
  <si>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</si>
  <si>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</si>
  <si>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</si>
  <si>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</si>
  <si>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</si>
  <si>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</si>
  <si>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</si>
  <si>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</si>
  <si>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</si>
  <si>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</si>
  <si>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</si>
  <si>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</si>
  <si>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</si>
  <si>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</si>
  <si>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</si>
  <si>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</si>
  <si>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</si>
  <si>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</si>
  <si>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</si>
  <si>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</si>
  <si>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</si>
  <si>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</si>
  <si>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</si>
  <si>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</si>
  <si>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</si>
  <si>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</si>
  <si>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</si>
  <si>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</si>
  <si>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</si>
  <si>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</si>
  <si>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</si>
  <si>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</si>
  <si>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</si>
  <si>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</si>
  <si>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</si>
  <si>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</si>
  <si>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</si>
  <si>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</si>
  <si>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</si>
  <si>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</si>
  <si>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</si>
  <si>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</si>
  <si>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</si>
  <si>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</si>
  <si>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</si>
  <si>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</si>
  <si>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</si>
  <si>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</si>
  <si>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</si>
  <si>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</si>
  <si>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</si>
  <si>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</si>
  <si>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</si>
  <si>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</si>
  <si>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</si>
  <si>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</si>
  <si>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</si>
  <si>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</si>
  <si>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</si>
  <si>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</si>
  <si>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</si>
  <si>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</si>
  <si>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</si>
  <si>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</si>
  <si>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</si>
  <si>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</si>
  <si>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</si>
  <si>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</si>
  <si>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</si>
  <si>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</si>
  <si>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</si>
  <si>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</si>
  <si>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</si>
  <si>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</si>
  <si>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</si>
  <si>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</si>
  <si>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</si>
  <si>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</si>
  <si>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</si>
  <si>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</si>
  <si>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</si>
  <si>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</si>
  <si>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</si>
  <si>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</si>
  <si>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</si>
  <si>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</si>
  <si>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</si>
  <si>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</si>
  <si>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</si>
  <si>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</si>
  <si>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</si>
  <si>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</si>
  <si>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</si>
  <si>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</si>
  <si>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</si>
  <si>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</si>
  <si>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</si>
  <si>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</si>
  <si>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</si>
  <si>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</si>
  <si>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</si>
  <si>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</si>
  <si>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</si>
  <si>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</si>
  <si>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</si>
  <si>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</si>
  <si>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</si>
  <si>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</si>
  <si>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</si>
  <si>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</si>
  <si>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</si>
  <si>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</si>
  <si>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</si>
  <si>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</si>
  <si>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</si>
  <si>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</si>
  <si>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</si>
  <si>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</si>
  <si>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</si>
  <si>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</si>
  <si>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</si>
  <si>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</si>
  <si>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</si>
  <si>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</si>
  <si>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</si>
  <si>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</si>
  <si>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</si>
  <si>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</si>
  <si>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</si>
  <si>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</si>
  <si>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</si>
  <si>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</si>
  <si>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</si>
  <si>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</si>
  <si>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</si>
  <si>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</si>
  <si>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</si>
  <si>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</si>
  <si>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</si>
  <si>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</si>
  <si>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</si>
  <si>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</si>
  <si>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</si>
  <si>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</si>
  <si>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</si>
  <si>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</si>
  <si>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</si>
  <si>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</si>
  <si>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</si>
  <si>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</si>
  <si>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</si>
  <si>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</si>
  <si>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</si>
  <si>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</si>
  <si>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</si>
  <si>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</si>
  <si>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</si>
  <si>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</si>
  <si>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</si>
  <si>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</si>
  <si>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</si>
  <si>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</si>
  <si>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</si>
  <si>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</si>
  <si>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</si>
  <si>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</si>
  <si>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</si>
  <si>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</si>
  <si>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</si>
  <si>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</si>
  <si>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</si>
  <si>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</si>
  <si>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</si>
  <si>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</si>
  <si>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</si>
  <si>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</si>
  <si>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</si>
  <si>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</si>
  <si>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</si>
  <si>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</si>
  <si>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</si>
  <si>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</si>
  <si>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</si>
  <si>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</si>
  <si>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</si>
  <si>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</si>
  <si>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</si>
  <si>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</si>
  <si>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</si>
  <si>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</si>
  <si>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</si>
  <si>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</si>
  <si>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</si>
  <si>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</si>
  <si>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</si>
  <si>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</si>
  <si>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</si>
  <si>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</si>
  <si>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</si>
  <si>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</si>
  <si>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</si>
  <si>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</si>
  <si>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</si>
  <si>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</si>
  <si>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</si>
  <si>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</si>
  <si>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</si>
  <si>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</si>
  <si>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</si>
  <si>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</si>
  <si>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</si>
  <si>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</si>
  <si>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</si>
  <si>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</si>
  <si>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</si>
  <si>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</si>
  <si>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</si>
  <si>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</si>
  <si>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</si>
  <si>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</si>
  <si>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</si>
  <si>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</si>
  <si>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</si>
  <si>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</si>
  <si>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</si>
  <si>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</si>
  <si>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</si>
  <si>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</si>
  <si>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</si>
  <si>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</si>
  <si>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</si>
  <si>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</si>
  <si>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</si>
  <si>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</si>
  <si>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</si>
  <si>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</si>
  <si>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</si>
  <si>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</si>
  <si>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</si>
  <si>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</si>
  <si>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</si>
  <si>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</si>
  <si>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</si>
  <si>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</si>
  <si>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</si>
  <si>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</si>
  <si>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</si>
  <si>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</si>
  <si>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</si>
  <si>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</si>
  <si>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</si>
  <si>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</si>
  <si>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</si>
  <si>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</si>
  <si>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</si>
  <si>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</si>
  <si>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</si>
  <si>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</si>
  <si>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</si>
  <si>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</si>
  <si>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</si>
  <si>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</si>
  <si>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</si>
  <si>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</si>
  <si>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</si>
  <si>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</si>
  <si>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</si>
  <si>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</si>
  <si>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</si>
  <si>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</si>
  <si>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</si>
  <si>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</si>
  <si>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</si>
  <si>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</si>
  <si>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</si>
  <si>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</si>
  <si>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</si>
  <si>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</si>
  <si>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</si>
  <si>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</si>
  <si>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</si>
  <si>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</si>
  <si>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</si>
  <si>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</si>
  <si>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</si>
  <si>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</si>
  <si>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</si>
  <si>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</si>
  <si>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</si>
  <si>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</si>
  <si>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</si>
  <si>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</si>
  <si>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</si>
  <si>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</si>
  <si>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</si>
  <si>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</si>
  <si>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</si>
  <si>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</si>
  <si>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</si>
  <si>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</si>
  <si>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</si>
  <si>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</si>
  <si>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</si>
  <si>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</si>
  <si>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</si>
  <si>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</si>
  <si>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</si>
  <si>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</si>
  <si>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</si>
  <si>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</si>
  <si>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</si>
  <si>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</si>
  <si>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</si>
  <si>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</si>
  <si>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</si>
  <si>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</si>
  <si>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</si>
  <si>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</si>
  <si>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</si>
  <si>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</si>
  <si>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</si>
  <si>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</si>
  <si>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</si>
  <si>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</si>
  <si>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</si>
  <si>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</si>
  <si>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</si>
  <si>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</si>
  <si>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</si>
  <si>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</si>
  <si>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</si>
  <si>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</si>
  <si>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</si>
  <si>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</si>
  <si>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</si>
  <si>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</si>
  <si>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</si>
  <si>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</si>
  <si>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</si>
  <si>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</si>
  <si>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</si>
  <si>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</si>
  <si>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</si>
  <si>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</si>
  <si>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</si>
  <si>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</si>
  <si>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</si>
  <si>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</si>
  <si>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</si>
  <si>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</si>
  <si>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</si>
  <si>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</si>
  <si>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</si>
  <si>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</si>
  <si>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</si>
  <si>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</si>
  <si>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</si>
  <si>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</si>
  <si>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</si>
  <si>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</si>
  <si>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</si>
  <si>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</si>
  <si>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</si>
  <si>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</si>
  <si>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</si>
  <si>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</si>
  <si>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</si>
  <si>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</si>
  <si>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</si>
  <si>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</si>
  <si>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</si>
  <si>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</si>
  <si>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</si>
  <si>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</si>
  <si>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</si>
  <si>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</si>
  <si>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</si>
  <si>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</si>
  <si>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</si>
  <si>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</si>
  <si>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</si>
  <si>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</si>
  <si>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</si>
  <si>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</si>
  <si>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</si>
  <si>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</si>
  <si>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</si>
  <si>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</si>
  <si>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</si>
  <si>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</si>
  <si>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</si>
  <si>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</si>
  <si>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</si>
  <si>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</si>
  <si>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</si>
  <si>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</si>
  <si>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</si>
  <si>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</si>
  <si>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</si>
  <si>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</si>
  <si>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</si>
  <si>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</si>
  <si>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</si>
  <si>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</si>
  <si>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</si>
  <si>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</si>
  <si>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</si>
  <si>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</si>
  <si>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</si>
  <si>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</si>
  <si>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</si>
  <si>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</si>
  <si>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</si>
  <si>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</si>
  <si>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</si>
  <si>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</si>
  <si>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</si>
  <si>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</si>
  <si>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</si>
  <si>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</si>
  <si>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</si>
  <si>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</si>
  <si>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</si>
  <si>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</si>
  <si>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</si>
  <si>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</si>
  <si>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</si>
  <si>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</si>
  <si>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</si>
  <si>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</si>
  <si>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</si>
  <si>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</si>
  <si>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</si>
  <si>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</si>
  <si>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</si>
  <si>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</si>
  <si>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</si>
  <si>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</si>
  <si>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</si>
  <si>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</si>
  <si>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</si>
  <si>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</si>
  <si>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</si>
  <si>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</si>
  <si>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</si>
  <si>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</si>
  <si>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</si>
  <si>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</si>
  <si>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</si>
  <si>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</si>
  <si>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</si>
  <si>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</si>
  <si>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</si>
  <si>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</si>
  <si>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</si>
  <si>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</si>
  <si>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</si>
  <si>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</si>
  <si>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</si>
  <si>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</si>
  <si>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</si>
  <si>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</si>
  <si>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</si>
  <si>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</si>
  <si>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</si>
  <si>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</si>
  <si>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</si>
  <si>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</si>
  <si>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</si>
  <si>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</si>
  <si>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</si>
  <si>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</si>
  <si>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</si>
  <si>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</si>
  <si>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</si>
  <si>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</si>
  <si>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</si>
  <si>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</si>
  <si>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</si>
  <si>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</si>
  <si>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</si>
  <si>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</si>
  <si>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</si>
  <si>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</si>
  <si>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</si>
  <si>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</si>
  <si>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</si>
  <si>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</si>
  <si>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</si>
  <si>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</si>
  <si>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</si>
  <si>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</si>
  <si>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</si>
  <si>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</si>
  <si>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</si>
  <si>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</si>
  <si>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</si>
  <si>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</si>
  <si>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</si>
  <si>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</si>
  <si>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</si>
  <si>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</si>
  <si>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</si>
  <si>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</si>
  <si>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</si>
  <si>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</si>
  <si>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</si>
  <si>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</si>
  <si>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</si>
  <si>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</si>
  <si>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</si>
  <si>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</si>
  <si>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</si>
  <si>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</si>
  <si>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</si>
  <si>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</si>
  <si>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</si>
  <si>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</si>
  <si>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</si>
  <si>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</si>
  <si>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</si>
  <si>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</si>
  <si>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</si>
  <si>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</si>
  <si>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</si>
  <si>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</si>
  <si>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</si>
  <si>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</si>
  <si>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</si>
  <si>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</si>
  <si>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</si>
  <si>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</si>
  <si>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</si>
  <si>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</si>
  <si>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</si>
  <si>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</si>
  <si>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</si>
  <si>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</si>
  <si>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</si>
  <si>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</si>
  <si>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</si>
  <si>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</si>
  <si>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</si>
  <si>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</si>
  <si>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</si>
  <si>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</si>
  <si>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</si>
  <si>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</si>
  <si>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</si>
  <si>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</si>
  <si>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</si>
  <si>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</si>
  <si>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</si>
  <si>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</si>
  <si>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</si>
  <si>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</si>
  <si>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</si>
  <si>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</si>
  <si>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</si>
  <si>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</si>
  <si>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</si>
  <si>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</si>
  <si>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</si>
  <si>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</si>
  <si>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</si>
  <si>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</si>
  <si>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</si>
  <si>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</si>
  <si>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</si>
  <si>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</si>
  <si>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</si>
  <si>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</si>
  <si>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</si>
  <si>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</si>
  <si>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</si>
  <si>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</si>
  <si>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</si>
  <si>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</si>
  <si>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</si>
  <si>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</si>
  <si>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</si>
  <si>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</si>
  <si>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</si>
  <si>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</si>
  <si>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</si>
  <si>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</si>
  <si>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</si>
  <si>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</si>
  <si>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</si>
  <si>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</si>
  <si>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</si>
  <si>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</si>
  <si>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</si>
  <si>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</si>
  <si>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</si>
  <si>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</si>
  <si>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</si>
  <si>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</si>
  <si>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</si>
  <si>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</si>
  <si>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</si>
  <si>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</si>
  <si>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</si>
  <si>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</si>
  <si>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</si>
  <si>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</si>
  <si>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</si>
  <si>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</si>
  <si>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</si>
  <si>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</si>
  <si>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</si>
  <si>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</si>
  <si>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</si>
  <si>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</si>
  <si>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</si>
  <si>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</si>
  <si>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</si>
  <si>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</si>
  <si>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</si>
  <si>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</si>
  <si>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</si>
  <si>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</si>
  <si>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</si>
  <si>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</si>
  <si>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</si>
  <si>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</si>
  <si>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</si>
  <si>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</si>
  <si>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</si>
  <si>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</si>
  <si>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</si>
  <si>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</si>
  <si>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</si>
  <si>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</si>
  <si>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</si>
  <si>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</si>
  <si>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</si>
  <si>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</si>
  <si>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</si>
  <si>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</si>
  <si>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</si>
  <si>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</si>
  <si>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</si>
  <si>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</si>
  <si>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</si>
  <si>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</si>
  <si>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</si>
  <si>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</si>
  <si>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</si>
  <si>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</si>
  <si>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</si>
  <si>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</si>
  <si>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</si>
  <si>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</si>
  <si>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</si>
  <si>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</si>
  <si>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</si>
  <si>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</si>
  <si>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</si>
  <si>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</si>
  <si>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</si>
  <si>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</si>
  <si>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</si>
  <si>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</si>
  <si>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</si>
  <si>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</si>
  <si>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</si>
  <si>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</si>
  <si>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</si>
  <si>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</si>
  <si>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</si>
  <si>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</si>
  <si>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</si>
  <si>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</si>
  <si>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</si>
  <si>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</si>
  <si>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</si>
  <si>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</si>
  <si>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</si>
  <si>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</si>
  <si>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</si>
  <si>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</si>
  <si>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</si>
  <si>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</si>
  <si>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</si>
  <si>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</si>
  <si>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</si>
  <si>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</si>
  <si>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</si>
  <si>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</si>
  <si>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</si>
  <si>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</si>
  <si>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</si>
  <si>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</si>
  <si>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</si>
  <si>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</si>
  <si>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</si>
  <si>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</si>
  <si>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</si>
  <si>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</si>
  <si>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</si>
  <si>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</si>
  <si>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</si>
  <si>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</si>
  <si>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</si>
  <si>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</si>
  <si>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</si>
  <si>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</si>
  <si>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</si>
  <si>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</si>
  <si>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</si>
  <si>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</si>
  <si>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</si>
  <si>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</si>
  <si>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</si>
  <si>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</si>
  <si>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</si>
  <si>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</si>
  <si>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</si>
  <si>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</si>
  <si>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</si>
  <si>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</si>
  <si>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</si>
  <si>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</si>
  <si>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</si>
  <si>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</si>
  <si>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</si>
  <si>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</si>
  <si>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</si>
  <si>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</si>
  <si>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</si>
  <si>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</si>
  <si>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</si>
  <si>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</si>
  <si>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</si>
  <si>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</si>
  <si>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</si>
  <si>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</si>
  <si>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</si>
  <si>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</si>
  <si>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</si>
  <si>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</si>
  <si>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</si>
  <si>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</si>
  <si>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</si>
  <si>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</si>
  <si>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</si>
  <si>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</si>
  <si>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</si>
  <si>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</si>
  <si>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</si>
  <si>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</si>
  <si>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</si>
  <si>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</si>
  <si>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</si>
  <si>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</si>
  <si>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</si>
  <si>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</si>
  <si>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</si>
  <si>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</si>
  <si>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</si>
  <si>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</si>
  <si>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</si>
  <si>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</si>
  <si>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</si>
  <si>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</si>
  <si>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</si>
  <si>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</si>
  <si>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</si>
  <si>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</si>
  <si>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</si>
  <si>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</si>
  <si>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</si>
  <si>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</si>
  <si>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</si>
  <si>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</si>
  <si>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</si>
  <si>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</si>
  <si>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</si>
  <si>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</si>
  <si>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</si>
  <si>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</si>
  <si>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</si>
  <si>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</si>
  <si>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</si>
  <si>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</si>
  <si>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</si>
  <si>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</si>
  <si>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</si>
  <si>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</si>
  <si>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</si>
  <si>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</si>
  <si>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</si>
  <si>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</si>
  <si>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</si>
  <si>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</si>
  <si>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</si>
  <si>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</si>
  <si>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</si>
  <si>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</si>
  <si>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</si>
  <si>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</si>
  <si>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</si>
  <si>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</si>
  <si>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</si>
  <si>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</si>
  <si>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</si>
  <si>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</si>
  <si>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</si>
  <si>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</si>
  <si>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</si>
  <si>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</si>
  <si>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</si>
  <si>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</si>
  <si>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</si>
  <si>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</si>
  <si>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</si>
  <si>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</si>
  <si>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</si>
  <si>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</si>
  <si>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</si>
  <si>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</si>
  <si>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</si>
  <si>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</si>
  <si>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</si>
  <si>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</si>
  <si>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</si>
  <si>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</si>
  <si>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</si>
  <si>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</si>
  <si>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</si>
  <si>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</si>
  <si>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</si>
  <si>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</si>
  <si>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</si>
  <si>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</si>
  <si>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</si>
  <si>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</si>
  <si>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</si>
  <si>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</si>
  <si>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</si>
  <si>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</si>
  <si>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</si>
  <si>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</si>
  <si>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</si>
  <si>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</si>
  <si>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</si>
  <si>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</si>
  <si>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</si>
  <si>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</si>
  <si>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</si>
  <si>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</si>
  <si>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</si>
  <si>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</si>
  <si>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</si>
  <si>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</si>
  <si>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</si>
  <si>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</si>
  <si>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</si>
  <si>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</si>
  <si>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</si>
  <si>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</si>
  <si>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</si>
  <si>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</si>
  <si>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</si>
  <si>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</si>
  <si>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</si>
  <si>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</si>
  <si>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</si>
  <si>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</si>
  <si>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</si>
  <si>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</si>
  <si>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</si>
  <si>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</si>
  <si>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</si>
  <si>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</si>
  <si>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</si>
  <si>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</si>
  <si>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</si>
  <si>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</si>
  <si>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</si>
  <si>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</si>
  <si>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</si>
  <si>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</si>
  <si>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</si>
  <si>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</si>
  <si>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</si>
  <si>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</si>
  <si>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</si>
  <si>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</si>
  <si>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</si>
  <si>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</si>
  <si>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</si>
  <si>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</si>
  <si>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</si>
  <si>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</si>
  <si>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</si>
  <si>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</si>
  <si>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</si>
  <si>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</si>
  <si>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</si>
  <si>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</si>
  <si>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</si>
  <si>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</si>
  <si>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</si>
  <si>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</si>
  <si>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</si>
  <si>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</si>
  <si>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</si>
  <si>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</si>
  <si>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</si>
  <si>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</si>
  <si>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</si>
  <si>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</si>
  <si>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</si>
  <si>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</si>
  <si>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</si>
  <si>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</si>
  <si>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</si>
  <si>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</si>
  <si>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</si>
  <si>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</si>
  <si>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</si>
  <si>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</si>
  <si>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</si>
  <si>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</si>
  <si>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</si>
  <si>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</si>
  <si>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</si>
  <si>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</si>
  <si>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</si>
  <si>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</si>
  <si>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</si>
  <si>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</si>
  <si>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</si>
  <si>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</si>
  <si>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</si>
  <si>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</si>
  <si>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</si>
  <si>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</si>
  <si>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</si>
  <si>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</si>
  <si>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</si>
  <si>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</si>
  <si>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</si>
  <si>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</si>
  <si>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</si>
  <si>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</si>
  <si>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</si>
  <si>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</si>
  <si>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</si>
  <si>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</si>
  <si>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</si>
  <si>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</si>
  <si>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</si>
  <si>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</si>
  <si>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</si>
  <si>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</si>
  <si>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</si>
  <si>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</si>
  <si>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</si>
  <si>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</si>
  <si>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</si>
  <si>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</si>
  <si>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</si>
  <si>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</si>
  <si>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</si>
  <si>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</si>
  <si>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</si>
  <si>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</si>
  <si>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</si>
  <si>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</si>
  <si>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</si>
  <si>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</si>
  <si>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</si>
  <si>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</si>
  <si>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</si>
  <si>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</si>
  <si>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</si>
  <si>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</si>
  <si>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</si>
  <si>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</si>
  <si>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</si>
  <si>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</si>
  <si>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</si>
  <si>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</si>
  <si>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</si>
  <si>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</si>
  <si>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</si>
  <si>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</si>
  <si>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</si>
  <si>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</si>
  <si>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</si>
  <si>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</si>
  <si>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</si>
  <si>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</si>
  <si>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</si>
  <si>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</si>
  <si>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</si>
  <si>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</si>
  <si>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</si>
  <si>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</si>
  <si>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</si>
  <si>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</si>
  <si>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</si>
  <si>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</si>
  <si>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</si>
  <si>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</si>
  <si>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</si>
  <si>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</si>
  <si>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</si>
  <si>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</si>
  <si>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</si>
  <si>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</si>
  <si>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</si>
  <si>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</si>
  <si>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</si>
  <si>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</si>
  <si>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</si>
  <si>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</si>
  <si>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</si>
  <si>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</si>
  <si>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</si>
  <si>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</si>
  <si>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</si>
  <si>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</si>
  <si>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</si>
  <si>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</si>
  <si>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</si>
  <si>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</si>
  <si>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</si>
  <si>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</si>
  <si>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</si>
  <si>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</si>
  <si>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</si>
  <si>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</si>
  <si>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</si>
  <si>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</si>
  <si>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</si>
  <si>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</si>
  <si>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</si>
  <si>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</si>
  <si>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</si>
  <si>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</si>
  <si>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</si>
  <si>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</si>
  <si>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</si>
  <si>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</si>
  <si>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</si>
  <si>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</si>
  <si>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</si>
  <si>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</si>
  <si>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</si>
  <si>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</si>
  <si>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</si>
  <si>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</si>
  <si>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</si>
  <si>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</si>
  <si>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</si>
  <si>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</si>
  <si>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</si>
  <si>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</si>
  <si>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</si>
  <si>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</si>
  <si>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</si>
  <si>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</si>
  <si>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</si>
  <si>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</si>
  <si>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</si>
  <si>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</si>
  <si>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</si>
  <si>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</si>
  <si>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</si>
  <si>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</si>
  <si>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</si>
  <si>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</si>
  <si>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</si>
  <si>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</si>
  <si>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</si>
  <si>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</si>
  <si>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</si>
  <si>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</si>
  <si>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</si>
  <si>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</si>
  <si>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</si>
  <si>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</si>
  <si>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</si>
  <si>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</si>
  <si>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</si>
  <si>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</si>
  <si>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</si>
  <si>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</si>
  <si>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</si>
  <si>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</si>
  <si>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</si>
  <si>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</si>
  <si>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</si>
  <si>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</si>
  <si>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</si>
  <si>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</si>
  <si>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</si>
  <si>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</si>
  <si>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</si>
  <si>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</si>
  <si>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</si>
  <si>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</si>
  <si>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</si>
  <si>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</si>
  <si>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</si>
  <si>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</si>
  <si>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</si>
  <si>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</si>
  <si>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</si>
  <si>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</si>
  <si>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</si>
  <si>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</si>
  <si>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</si>
  <si>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</si>
  <si>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</si>
  <si>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</si>
  <si>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</si>
  <si>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</si>
  <si>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</si>
  <si>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</si>
  <si>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</si>
  <si>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</si>
  <si>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</si>
  <si>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</si>
  <si>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</si>
  <si>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</si>
  <si>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</si>
  <si>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</si>
  <si>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</si>
  <si>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</si>
  <si>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</si>
  <si>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</si>
  <si>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</si>
  <si>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</si>
  <si>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</si>
  <si>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</si>
  <si>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</si>
  <si>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</si>
  <si>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</si>
  <si>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</si>
  <si>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</si>
  <si>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</si>
  <si>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</si>
  <si>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</si>
  <si>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</si>
  <si>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</si>
  <si>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</si>
  <si>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</si>
  <si>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</si>
  <si>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</si>
  <si>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</si>
  <si>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</si>
  <si>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</si>
  <si>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</si>
  <si>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</si>
  <si>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</si>
  <si>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</si>
  <si>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</si>
  <si>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</si>
  <si>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</si>
  <si>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</si>
  <si>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</si>
  <si>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</si>
  <si>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</si>
  <si>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</si>
  <si>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</si>
  <si>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</si>
  <si>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</si>
  <si>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</si>
  <si>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</si>
  <si>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</si>
  <si>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</si>
  <si>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</si>
  <si>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</si>
  <si>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</si>
  <si>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</si>
  <si>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</si>
  <si>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</si>
  <si>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</si>
  <si>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</si>
  <si>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</si>
  <si>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</si>
  <si>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</si>
  <si>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</si>
  <si>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</si>
  <si>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</si>
  <si>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</si>
  <si>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</si>
  <si>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</si>
  <si>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</si>
  <si>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</si>
  <si>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</si>
  <si>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</si>
  <si>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</si>
  <si>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</si>
  <si>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</si>
  <si>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</si>
  <si>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</si>
  <si>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</si>
  <si>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</si>
  <si>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</si>
  <si>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</si>
  <si>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</si>
  <si>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</si>
  <si>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</si>
  <si>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</si>
  <si>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</si>
  <si>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</si>
  <si>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</si>
  <si>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</si>
  <si>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</si>
  <si>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</si>
  <si>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</si>
  <si>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</si>
  <si>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</si>
  <si>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</si>
  <si>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</si>
  <si>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</si>
  <si>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</si>
  <si>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</si>
  <si>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</si>
  <si>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</si>
  <si>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</si>
  <si>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</si>
  <si>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</si>
  <si>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</si>
  <si>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</si>
  <si>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</si>
  <si>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</si>
  <si>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</si>
  <si>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</si>
  <si>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</si>
  <si>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</si>
  <si>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</si>
  <si>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</si>
  <si>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</si>
  <si>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</si>
  <si>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</si>
  <si>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</si>
  <si>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</si>
  <si>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</si>
  <si>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</si>
  <si>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</si>
  <si>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</si>
  <si>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</si>
  <si>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</si>
  <si>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</si>
  <si>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</si>
  <si>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</si>
  <si>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</si>
  <si>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</si>
  <si>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</si>
  <si>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</si>
  <si>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</si>
  <si>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</si>
  <si>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</si>
  <si>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</si>
  <si>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</si>
  <si>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</si>
  <si>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</si>
  <si>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</si>
  <si>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</si>
  <si>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</si>
  <si>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</si>
  <si>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</si>
  <si>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</si>
  <si>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</si>
  <si>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</si>
  <si>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</si>
  <si>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</si>
  <si>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</si>
  <si>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</si>
  <si>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</si>
  <si>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</si>
  <si>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</si>
  <si>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</si>
  <si>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</si>
  <si>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</si>
  <si>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</si>
  <si>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</si>
  <si>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</si>
  <si>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</si>
  <si>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</si>
  <si>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</si>
  <si>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</si>
  <si>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</si>
  <si>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</si>
  <si>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</si>
  <si>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</si>
  <si>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</si>
  <si>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</si>
  <si>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</si>
  <si>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</si>
  <si>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</si>
  <si>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</si>
  <si>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</si>
  <si>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</si>
  <si>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</si>
  <si>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</si>
  <si>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</si>
  <si>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</si>
  <si>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</si>
  <si>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</si>
  <si>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</si>
  <si>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</si>
  <si>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</si>
  <si>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</si>
  <si>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</si>
  <si>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</si>
  <si>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</si>
  <si>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</si>
  <si>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</si>
  <si>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</si>
  <si>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</si>
  <si>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</si>
  <si>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</si>
  <si>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</si>
  <si>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</si>
  <si>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</si>
  <si>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</si>
  <si>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</si>
  <si>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</si>
  <si>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</si>
  <si>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</si>
  <si>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</si>
  <si>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</si>
  <si>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</si>
  <si>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</si>
  <si>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</si>
  <si>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</si>
  <si>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</si>
  <si>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</si>
  <si>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</si>
  <si>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</si>
  <si>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</si>
  <si>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</si>
  <si>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</si>
  <si>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</si>
  <si>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</si>
  <si>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</si>
  <si>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</si>
  <si>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</si>
  <si>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</si>
  <si>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</si>
  <si>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</si>
  <si>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</si>
  <si>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</si>
  <si>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</si>
  <si>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</si>
  <si>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</si>
  <si>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</si>
  <si>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</si>
  <si>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</si>
  <si>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</si>
  <si>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</si>
  <si>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</si>
  <si>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</si>
  <si>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</si>
  <si>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</si>
  <si>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</si>
  <si>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</si>
  <si>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</si>
  <si>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</si>
  <si>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</si>
  <si>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</si>
  <si>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</si>
  <si>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</si>
  <si>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</si>
  <si>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</si>
  <si>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</si>
  <si>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</si>
  <si>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</si>
  <si>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</si>
  <si>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</si>
  <si>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</si>
  <si>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</si>
  <si>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</si>
  <si>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</si>
  <si>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</si>
  <si>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</si>
  <si>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</si>
  <si>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</si>
  <si>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</si>
  <si>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</si>
  <si>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</si>
  <si>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</si>
  <si>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</si>
  <si>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</si>
  <si>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</si>
  <si>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</si>
  <si>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</si>
  <si>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</si>
  <si>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</si>
  <si>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</si>
  <si>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</si>
  <si>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</si>
  <si>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</si>
  <si>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</si>
  <si>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</si>
  <si>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</si>
  <si>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</si>
  <si>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</si>
  <si>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</si>
  <si>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</si>
  <si>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</si>
  <si>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</si>
  <si>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</si>
  <si>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</si>
  <si>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</si>
  <si>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</si>
  <si>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</si>
  <si>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</si>
  <si>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</si>
  <si>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</si>
  <si>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</si>
  <si>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</si>
  <si>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</si>
  <si>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</si>
  <si>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</si>
  <si>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</si>
  <si>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</si>
  <si>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</si>
  <si>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</si>
  <si>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</si>
  <si>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</si>
  <si>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</si>
  <si>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</si>
  <si>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</si>
  <si>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</si>
  <si>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</si>
  <si>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</si>
  <si>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</si>
  <si>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</si>
  <si>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</si>
  <si>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</si>
  <si>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</si>
  <si>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</si>
  <si>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</si>
  <si>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</si>
  <si>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</si>
  <si>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</si>
  <si>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</si>
  <si>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</si>
  <si>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</si>
  <si>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</si>
  <si>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</si>
  <si>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</si>
  <si>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</si>
  <si>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</si>
  <si>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</si>
  <si>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</si>
  <si>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</si>
  <si>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</si>
  <si>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</si>
  <si>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</si>
  <si>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</si>
  <si>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</si>
  <si>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</si>
  <si>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</si>
  <si>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</si>
  <si>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</si>
  <si>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</si>
  <si>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</si>
  <si>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</si>
  <si>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</si>
  <si>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</si>
  <si>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</si>
  <si>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</si>
  <si>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</si>
  <si>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</si>
  <si>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</si>
  <si>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</si>
  <si>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</si>
  <si>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</si>
  <si>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</si>
  <si>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</si>
  <si>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</si>
  <si>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</si>
  <si>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</si>
  <si>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</si>
  <si>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</si>
  <si>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</si>
  <si>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</si>
  <si>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</si>
  <si>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</si>
  <si>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</si>
  <si>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</si>
  <si>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</si>
  <si>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</si>
  <si>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</si>
  <si>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</si>
  <si>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</si>
  <si>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</si>
  <si>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</si>
  <si>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</si>
  <si>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</si>
  <si>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</si>
  <si>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</si>
  <si>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</si>
  <si>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</si>
  <si>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</si>
  <si>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</si>
  <si>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</si>
  <si>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</si>
  <si>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</si>
  <si>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</si>
  <si>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</si>
  <si>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</si>
  <si>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</si>
  <si>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</si>
  <si>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</si>
  <si>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</si>
  <si>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</si>
  <si>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</si>
  <si>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</si>
  <si>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</si>
  <si>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</si>
  <si>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</si>
  <si>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</si>
  <si>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</si>
  <si>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</si>
  <si>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</si>
  <si>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</si>
  <si>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</si>
  <si>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</si>
  <si>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</si>
  <si>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</si>
  <si>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</si>
  <si>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</si>
  <si>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</si>
  <si>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</si>
  <si>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</si>
  <si>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</si>
  <si>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</si>
  <si>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</si>
  <si>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</si>
  <si>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</si>
  <si>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</si>
  <si>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</si>
  <si>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</si>
  <si>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</si>
  <si>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</si>
  <si>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</si>
  <si>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</si>
  <si>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</si>
  <si>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</si>
  <si>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</si>
  <si>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</si>
  <si>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</si>
  <si>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</si>
  <si>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</si>
  <si>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</si>
  <si>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</si>
  <si>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</si>
  <si>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</si>
  <si>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</si>
  <si>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</si>
  <si>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</si>
  <si>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</si>
  <si>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</si>
  <si>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</si>
  <si>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</si>
  <si>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</si>
  <si>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</si>
  <si>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</si>
  <si>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</si>
  <si>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</si>
  <si>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</si>
  <si>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</si>
  <si>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</si>
  <si>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</si>
  <si>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</si>
  <si>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</si>
  <si>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</si>
  <si>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</si>
  <si>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</si>
  <si>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</si>
  <si>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</si>
  <si>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</si>
  <si>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</si>
  <si>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</si>
  <si>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</si>
  <si>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</si>
  <si>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</si>
  <si>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</si>
  <si>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</si>
  <si>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</si>
  <si>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</si>
  <si>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</si>
  <si>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</si>
  <si>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</si>
  <si>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</si>
  <si>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</si>
  <si>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</si>
  <si>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</si>
  <si>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</si>
  <si>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</si>
  <si>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</si>
  <si>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</si>
  <si>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</si>
  <si>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</si>
  <si>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</si>
  <si>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</si>
  <si>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</si>
  <si>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</si>
  <si>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</si>
  <si>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</si>
  <si>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</si>
  <si>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</si>
  <si>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</si>
  <si>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</si>
  <si>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</si>
  <si>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</si>
  <si>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</si>
  <si>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</si>
  <si>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</si>
  <si>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</si>
  <si>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</si>
  <si>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</si>
  <si>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</si>
  <si>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</si>
  <si>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</si>
  <si>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</si>
  <si>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</si>
  <si>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</si>
  <si>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</si>
  <si>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</si>
  <si>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</si>
  <si>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</si>
  <si>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</si>
  <si>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</si>
  <si>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</si>
  <si>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</si>
  <si>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</si>
  <si>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</si>
  <si>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</si>
  <si>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</si>
  <si>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</si>
  <si>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</si>
  <si>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</si>
  <si>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</si>
  <si>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</si>
  <si>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</si>
  <si>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</si>
  <si>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</si>
  <si>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</si>
  <si>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</si>
  <si>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</si>
  <si>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</si>
  <si>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</si>
  <si>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</si>
  <si>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</si>
  <si>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</si>
  <si>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</si>
  <si>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</si>
  <si>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</si>
  <si>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</si>
  <si>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</si>
  <si>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</si>
  <si>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</si>
  <si>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</si>
  <si>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</si>
  <si>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</si>
  <si>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</si>
  <si>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</si>
  <si>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</si>
  <si>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</si>
  <si>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</si>
  <si>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</si>
  <si>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</si>
  <si>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</si>
  <si>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</si>
  <si>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</si>
  <si>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</si>
  <si>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</si>
  <si>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</si>
  <si>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</si>
  <si>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</si>
  <si>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</si>
  <si>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</si>
  <si>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</si>
  <si>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</si>
  <si>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</si>
  <si>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</si>
  <si>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</si>
  <si>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</si>
  <si>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</si>
  <si>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</si>
  <si>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</si>
  <si>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</si>
  <si>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</si>
  <si>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</si>
  <si>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</si>
  <si>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</si>
  <si>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</si>
  <si>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</si>
  <si>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</si>
  <si>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</si>
  <si>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</si>
  <si>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</si>
  <si>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</si>
  <si>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</si>
  <si>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</si>
  <si>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</si>
  <si>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</si>
  <si>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</si>
  <si>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</si>
  <si>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</si>
  <si>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</si>
  <si>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</si>
  <si>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</si>
  <si>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</si>
  <si>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</si>
  <si>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</si>
  <si>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</si>
  <si>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</si>
  <si>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</si>
  <si>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</si>
  <si>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</si>
  <si>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</si>
  <si>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</si>
  <si>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</si>
  <si>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</si>
  <si>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</si>
  <si>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</si>
  <si>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</si>
  <si>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</si>
  <si>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</si>
  <si>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</si>
  <si>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</si>
  <si>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</si>
  <si>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</si>
  <si>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</si>
  <si>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</si>
  <si>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</si>
  <si>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</si>
  <si>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</si>
  <si>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</si>
  <si>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</si>
  <si>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</si>
  <si>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</si>
  <si>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</si>
  <si>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</si>
  <si>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</si>
  <si>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</si>
  <si>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</si>
  <si>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</si>
  <si>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</si>
  <si>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</si>
  <si>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</si>
  <si>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</si>
  <si>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</si>
  <si>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</si>
  <si>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</si>
  <si>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</si>
  <si>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</si>
  <si>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</si>
  <si>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</si>
  <si>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</si>
  <si>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</si>
  <si>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</si>
  <si>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</si>
  <si>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</si>
  <si>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</si>
  <si>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</si>
  <si>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</si>
  <si>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</si>
  <si>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</si>
  <si>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</si>
  <si>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</si>
  <si>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</si>
  <si>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</si>
  <si>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</si>
  <si>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</si>
  <si>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</si>
  <si>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</si>
  <si>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</si>
  <si>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</si>
  <si>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</si>
  <si>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</si>
  <si>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</si>
  <si>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</si>
  <si>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</si>
  <si>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</si>
  <si>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</si>
  <si>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</si>
  <si>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</si>
  <si>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</si>
  <si>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</si>
  <si>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</si>
  <si>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</si>
  <si>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</si>
  <si>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</si>
  <si>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</si>
  <si>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</si>
  <si>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</si>
  <si>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</si>
  <si>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</si>
  <si>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</si>
  <si>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</si>
  <si>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</si>
  <si>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</si>
  <si>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</si>
  <si>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</si>
  <si>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</si>
  <si>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</si>
  <si>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</si>
  <si>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</si>
  <si>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</si>
  <si>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</si>
  <si>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</si>
  <si>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</si>
  <si>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</si>
  <si>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</si>
  <si>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</si>
  <si>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</si>
  <si>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</si>
  <si>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</si>
  <si>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</si>
  <si>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</si>
  <si>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</si>
  <si>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</si>
  <si>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</si>
  <si>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</si>
  <si>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</si>
  <si>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</si>
  <si>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</si>
  <si>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</si>
  <si>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</si>
  <si>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</si>
  <si>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</si>
  <si>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</si>
  <si>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</si>
  <si>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</si>
  <si>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</si>
  <si>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</si>
  <si>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</si>
  <si>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</si>
  <si>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</si>
  <si>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</si>
  <si>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</si>
  <si>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</si>
  <si>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</si>
  <si>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</si>
  <si>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</si>
  <si>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</si>
  <si>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</si>
  <si>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</si>
  <si>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</si>
  <si>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</si>
  <si>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</si>
  <si>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</si>
  <si>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</si>
  <si>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</si>
  <si>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</si>
  <si>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</si>
  <si>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</si>
  <si>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</si>
  <si>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</si>
  <si>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</si>
  <si>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</si>
  <si>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</si>
  <si>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</si>
  <si>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</si>
  <si>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</si>
  <si>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</si>
  <si>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</si>
  <si>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</si>
  <si>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</si>
  <si>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</si>
  <si>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</si>
  <si>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</si>
  <si>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</si>
  <si>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</si>
  <si>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</si>
  <si>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</si>
  <si>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</si>
  <si>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</si>
  <si>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</si>
  <si>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</si>
  <si>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</si>
  <si>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</si>
  <si>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</si>
  <si>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</si>
  <si>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</si>
  <si>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</si>
  <si>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</si>
  <si>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</si>
  <si>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</si>
  <si>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</si>
  <si>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</si>
  <si>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</si>
  <si>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</si>
  <si>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</si>
  <si>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</si>
  <si>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</si>
  <si>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</si>
  <si>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</si>
  <si>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</si>
  <si>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</si>
  <si>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</si>
  <si>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</si>
  <si>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</si>
  <si>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</si>
  <si>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</si>
  <si>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</si>
  <si>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</si>
  <si>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</si>
  <si>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</si>
  <si>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</si>
  <si>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</si>
  <si>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</si>
  <si>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</si>
  <si>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</si>
  <si>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</si>
  <si>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</si>
  <si>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</si>
  <si>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</si>
  <si>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</si>
  <si>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</si>
  <si>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</si>
  <si>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</si>
  <si>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</si>
  <si>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</si>
  <si>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</si>
  <si>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</si>
  <si>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</si>
  <si>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</si>
  <si>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</si>
  <si>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</si>
  <si>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</si>
  <si>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</si>
  <si>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</si>
  <si>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</si>
  <si>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</si>
  <si>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</si>
  <si>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</si>
  <si>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</si>
  <si>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</si>
  <si>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</si>
  <si>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</si>
  <si>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</si>
  <si>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</si>
  <si>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</si>
  <si>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</si>
  <si>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</si>
  <si>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</si>
  <si>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</si>
  <si>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</si>
  <si>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</si>
  <si>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</si>
  <si>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</si>
  <si>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</si>
  <si>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</si>
  <si>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</si>
  <si>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</si>
  <si>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</si>
  <si>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</si>
  <si>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</si>
  <si>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</si>
  <si>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</si>
  <si>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</si>
  <si>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</si>
  <si>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</si>
  <si>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</si>
  <si>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</si>
  <si>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</si>
  <si>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</si>
  <si>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</si>
  <si>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</si>
  <si>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</si>
  <si>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</si>
  <si>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</si>
  <si>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</si>
  <si>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</si>
  <si>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</si>
  <si>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</si>
  <si>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</si>
  <si>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</si>
  <si>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</si>
  <si>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</si>
  <si>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</si>
  <si>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</si>
  <si>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</si>
  <si>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</si>
  <si>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</si>
  <si>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</si>
  <si>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</si>
  <si>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</si>
  <si>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</si>
  <si>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</si>
  <si>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</si>
  <si>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</si>
  <si>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</si>
  <si>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</si>
  <si>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</si>
  <si>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</si>
  <si>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</si>
  <si>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</si>
  <si>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</si>
  <si>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</si>
  <si>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</si>
  <si>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</si>
  <si>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</si>
  <si>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</si>
  <si>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</si>
  <si>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</si>
  <si>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</si>
  <si>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</si>
  <si>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</si>
  <si>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</si>
  <si>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</si>
  <si>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</si>
  <si>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</si>
  <si>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</si>
  <si>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</si>
  <si>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</si>
  <si>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</si>
  <si>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</si>
  <si>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</si>
  <si>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</si>
  <si>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</si>
  <si>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</si>
  <si>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</si>
  <si>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</si>
  <si>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</si>
  <si>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</si>
  <si>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</si>
  <si>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</si>
  <si>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</si>
  <si>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</si>
  <si>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</si>
  <si>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</si>
  <si>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</si>
  <si>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</si>
  <si>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</si>
  <si>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</si>
  <si>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</si>
  <si>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</si>
  <si>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</si>
  <si>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</si>
  <si>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</si>
  <si>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</si>
  <si>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</si>
  <si>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</si>
  <si>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</si>
  <si>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</si>
  <si>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</si>
  <si>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</si>
  <si>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</si>
  <si>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</si>
  <si>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</si>
  <si>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</si>
  <si>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</si>
  <si>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</si>
  <si>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</si>
  <si>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</si>
  <si>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</si>
  <si>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</si>
  <si>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</si>
  <si>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</si>
  <si>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</si>
  <si>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</si>
  <si>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</si>
  <si>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</si>
  <si>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</si>
  <si>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</si>
  <si>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</si>
  <si>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</si>
  <si>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</si>
  <si>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</si>
  <si>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</si>
  <si>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</si>
  <si>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</si>
  <si>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</si>
  <si>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</si>
  <si>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</si>
  <si>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</si>
  <si>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</si>
  <si>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</si>
  <si>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</si>
  <si>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</si>
  <si>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</si>
  <si>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</si>
  <si>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</si>
  <si>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</si>
  <si>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</si>
  <si>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</si>
  <si>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</si>
  <si>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</si>
  <si>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</si>
  <si>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</si>
  <si>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</si>
  <si>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</si>
  <si>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</si>
  <si>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</si>
  <si>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</si>
  <si>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</si>
  <si>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</si>
  <si>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</si>
  <si>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</si>
  <si>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</si>
  <si>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</si>
  <si>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</si>
  <si>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</si>
  <si>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</si>
  <si>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</si>
  <si>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</si>
  <si>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</si>
  <si>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</si>
  <si>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</si>
  <si>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</si>
  <si>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</si>
  <si>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</si>
  <si>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</si>
  <si>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</si>
  <si>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</si>
  <si>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</si>
  <si>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</si>
  <si>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</si>
  <si>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</si>
  <si>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</si>
  <si>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</si>
  <si>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</si>
  <si>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</si>
  <si>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</si>
  <si>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</si>
  <si>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</si>
  <si>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</si>
  <si>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</si>
  <si>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</si>
  <si>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</si>
  <si>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</si>
  <si>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</si>
  <si>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</si>
  <si>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</si>
  <si>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</si>
  <si>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</si>
  <si>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</si>
  <si>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</si>
  <si>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</si>
  <si>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</si>
  <si>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</si>
  <si>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</si>
  <si>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</si>
  <si>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</si>
  <si>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</si>
  <si>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</si>
  <si>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</si>
  <si>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</si>
  <si>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</si>
  <si>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</si>
  <si>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</si>
  <si>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</si>
  <si>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</si>
  <si>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</si>
  <si>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</si>
  <si>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</si>
  <si>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</si>
  <si>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</si>
  <si>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</si>
  <si>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</si>
  <si>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</si>
  <si>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</si>
  <si>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</si>
  <si>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</si>
  <si>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</si>
  <si>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</si>
  <si>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</si>
  <si>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</si>
  <si>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</si>
  <si>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</si>
  <si>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</si>
  <si>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</si>
  <si>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</si>
  <si>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</si>
  <si>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</si>
  <si>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</si>
  <si>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</si>
  <si>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</si>
  <si>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</si>
  <si>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</si>
  <si>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</si>
  <si>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</si>
  <si>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</si>
  <si>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</si>
  <si>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</si>
  <si>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</si>
  <si>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</si>
  <si>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</si>
  <si>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</si>
  <si>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</si>
  <si>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</si>
  <si>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</si>
  <si>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</si>
  <si>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</si>
  <si>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</si>
  <si>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</si>
  <si>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</si>
  <si>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</si>
  <si>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</si>
  <si>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</si>
  <si>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</si>
  <si>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</si>
  <si>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</si>
  <si>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</si>
  <si>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</si>
  <si>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</si>
  <si>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</si>
  <si>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</si>
  <si>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</si>
  <si>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</si>
  <si>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</si>
  <si>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</si>
  <si>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</si>
  <si>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</si>
  <si>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</si>
  <si>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</si>
  <si>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</si>
  <si>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</si>
  <si>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</si>
  <si>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</si>
  <si>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</si>
  <si>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</si>
  <si>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</si>
  <si>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</si>
  <si>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</si>
  <si>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</si>
  <si>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</si>
  <si>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</si>
  <si>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</si>
  <si>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</si>
  <si>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</si>
  <si>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</si>
  <si>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</si>
  <si>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</si>
  <si>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</si>
  <si>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</si>
  <si>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</si>
  <si>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</si>
  <si>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</si>
  <si>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</si>
  <si>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</si>
  <si>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</si>
  <si>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</si>
  <si>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</si>
  <si>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</si>
  <si>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</si>
  <si>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</si>
  <si>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</si>
  <si>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</si>
  <si>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</si>
  <si>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</si>
  <si>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</si>
  <si>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</si>
  <si>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</si>
  <si>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</si>
  <si>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</si>
  <si>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</si>
  <si>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</si>
  <si>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</si>
  <si>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</si>
  <si>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</si>
  <si>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</si>
  <si>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</si>
  <si>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</si>
  <si>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</si>
  <si>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</si>
  <si>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</si>
  <si>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</si>
  <si>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</si>
  <si>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</si>
  <si>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</si>
  <si>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</si>
  <si>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</si>
  <si>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</si>
  <si>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</si>
  <si>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</si>
  <si>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</si>
  <si>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</si>
  <si>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</si>
  <si>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</si>
  <si>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</si>
  <si>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</si>
  <si>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</si>
  <si>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</si>
  <si>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</si>
  <si>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</si>
  <si>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</si>
  <si>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</si>
  <si>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</si>
  <si>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</si>
  <si>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</si>
  <si>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</si>
  <si>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</si>
  <si>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</si>
  <si>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</si>
  <si>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</si>
  <si>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</si>
  <si>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</si>
  <si>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</si>
  <si>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</si>
  <si>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</si>
  <si>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</si>
  <si>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</si>
  <si>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</si>
  <si>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</si>
  <si>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</si>
  <si>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</si>
  <si>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</si>
  <si>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</si>
  <si>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</si>
  <si>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</si>
  <si>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</si>
  <si>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</si>
  <si>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</si>
  <si>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</si>
  <si>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</si>
  <si>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</si>
  <si>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</si>
  <si>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</si>
  <si>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</si>
  <si>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</si>
  <si>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</si>
  <si>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</si>
  <si>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</si>
  <si>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</si>
  <si>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</si>
  <si>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</si>
  <si>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</si>
  <si>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</si>
  <si>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</si>
  <si>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</si>
  <si>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</si>
  <si>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</si>
  <si>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</si>
  <si>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</si>
  <si>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</si>
  <si>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</si>
  <si>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</si>
  <si>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</si>
  <si>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</si>
  <si>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</si>
  <si>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</si>
  <si>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</si>
  <si>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</si>
  <si>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</si>
  <si>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</si>
  <si>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</si>
  <si>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</si>
  <si>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</si>
  <si>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</si>
  <si>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</si>
  <si>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</si>
  <si>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</si>
  <si>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</si>
  <si>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</si>
  <si>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</si>
  <si>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</si>
  <si>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</si>
  <si>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</si>
  <si>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</si>
  <si>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</si>
  <si>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</si>
  <si>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</si>
  <si>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</si>
  <si>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</si>
  <si>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</si>
  <si>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</si>
  <si>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</si>
  <si>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</si>
  <si>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</si>
  <si>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</si>
  <si>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</si>
  <si>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</si>
  <si>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</si>
  <si>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</si>
  <si>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</si>
  <si>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</si>
  <si>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</si>
  <si>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</si>
  <si>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</si>
  <si>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</si>
  <si>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</si>
  <si>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</si>
  <si>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</si>
  <si>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</si>
  <si>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</si>
  <si>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</si>
  <si>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</si>
  <si>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</si>
  <si>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</si>
  <si>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</si>
  <si>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</si>
  <si>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</si>
  <si>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</si>
  <si>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</si>
  <si>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</si>
  <si>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</si>
  <si>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</si>
  <si>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</si>
  <si>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</si>
  <si>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</si>
  <si>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</si>
  <si>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</si>
  <si>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</si>
  <si>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</si>
  <si>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</si>
  <si>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</si>
  <si>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</si>
  <si>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</si>
  <si>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</si>
  <si>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</si>
  <si>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</si>
  <si>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</si>
  <si>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</si>
  <si>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</si>
  <si>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</si>
  <si>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</si>
  <si>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</si>
  <si>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</si>
  <si>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</si>
  <si>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</si>
  <si>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</si>
  <si>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</si>
  <si>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</si>
  <si>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</si>
  <si>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</si>
  <si>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</si>
  <si>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</si>
  <si>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</si>
  <si>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</si>
  <si>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</si>
  <si>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</si>
  <si>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</si>
  <si>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</si>
  <si>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</si>
  <si>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</si>
  <si>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</si>
  <si>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</si>
  <si>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</si>
  <si>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</si>
  <si>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</si>
  <si>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</si>
  <si>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</si>
  <si>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</si>
  <si>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</si>
  <si>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</si>
  <si>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</si>
  <si>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</si>
  <si>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</si>
  <si>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</si>
  <si>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</si>
  <si>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</si>
  <si>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</si>
  <si>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</si>
  <si>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</si>
  <si>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</si>
  <si>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</si>
  <si>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</si>
  <si>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</si>
  <si>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</si>
  <si>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</si>
  <si>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</si>
  <si>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</si>
  <si>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</si>
  <si>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</si>
  <si>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</si>
  <si>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</si>
  <si>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</si>
  <si>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</si>
  <si>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</si>
  <si>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</si>
  <si>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</si>
  <si>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</si>
  <si>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</si>
  <si>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</si>
  <si>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</si>
  <si>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</si>
  <si>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</si>
  <si>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</si>
  <si>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</si>
  <si>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</si>
  <si>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</si>
  <si>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</si>
  <si>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</si>
  <si>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</si>
  <si>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</si>
  <si>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</si>
  <si>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</si>
  <si>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</si>
  <si>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</si>
  <si>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</si>
  <si>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</si>
  <si>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</si>
  <si>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</si>
  <si>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</si>
  <si>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</si>
  <si>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</si>
  <si>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</si>
  <si>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</si>
  <si>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</si>
  <si>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</si>
  <si>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</si>
  <si>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</si>
  <si>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</si>
  <si>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</si>
  <si>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</si>
  <si>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</si>
  <si>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</si>
  <si>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</si>
  <si>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</si>
  <si>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</si>
  <si>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</si>
  <si>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</si>
  <si>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</si>
  <si>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</si>
  <si>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</si>
  <si>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</si>
  <si>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</si>
  <si>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</si>
  <si>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</si>
  <si>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</si>
  <si>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</si>
  <si>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</si>
  <si>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</si>
  <si>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</si>
  <si>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</si>
  <si>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</si>
  <si>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</si>
  <si>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</si>
  <si>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</si>
  <si>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</si>
  <si>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</si>
  <si>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</si>
  <si>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</si>
  <si>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</si>
  <si>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</si>
  <si>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</si>
  <si>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</si>
  <si>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</si>
  <si>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</si>
  <si>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</si>
  <si>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</si>
  <si>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</si>
  <si>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</si>
  <si>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</si>
  <si>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</si>
  <si>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</si>
  <si>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</si>
  <si>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</si>
  <si>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</si>
  <si>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</si>
  <si>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</si>
  <si>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</si>
  <si>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</si>
  <si>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</si>
  <si>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</si>
  <si>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</si>
  <si>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</si>
  <si>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</si>
  <si>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</si>
  <si>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</si>
  <si>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</si>
  <si>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</si>
  <si>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</si>
  <si>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</si>
  <si>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</si>
  <si>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</si>
  <si>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</si>
  <si>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</si>
  <si>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</si>
  <si>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</si>
  <si>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</si>
  <si>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</si>
  <si>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</si>
  <si>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</si>
  <si>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</si>
  <si>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</si>
  <si>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</si>
  <si>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</si>
  <si>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</si>
  <si>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</si>
  <si>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</si>
  <si>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</si>
  <si>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</si>
  <si>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</si>
  <si>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</si>
  <si>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</si>
  <si>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</si>
  <si>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</si>
  <si>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</si>
  <si>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</si>
  <si>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</si>
  <si>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</si>
  <si>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</si>
  <si>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</si>
  <si>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</si>
  <si>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</si>
  <si>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</si>
  <si>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</si>
  <si>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</si>
  <si>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</si>
  <si>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</si>
  <si>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</si>
  <si>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</si>
  <si>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</si>
  <si>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</si>
  <si>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</si>
  <si>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</si>
  <si>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</si>
  <si>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</si>
  <si>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</si>
  <si>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</si>
  <si>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</si>
  <si>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</si>
  <si>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</si>
  <si>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</si>
  <si>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</si>
  <si>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</si>
  <si>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</si>
  <si>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</si>
  <si>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</si>
  <si>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</si>
  <si>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</si>
  <si>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</si>
  <si>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</si>
  <si>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</si>
  <si>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</si>
  <si>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</si>
  <si>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</si>
  <si>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</si>
  <si>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</si>
  <si>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</si>
  <si>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</si>
  <si>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</si>
  <si>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</si>
  <si>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</si>
  <si>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</si>
  <si>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</si>
  <si>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</si>
  <si>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</si>
  <si>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</si>
  <si>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</si>
  <si>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</si>
  <si>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</si>
  <si>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</si>
  <si>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</si>
  <si>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</si>
  <si>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</si>
  <si>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</si>
  <si>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</si>
  <si>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</si>
  <si>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</si>
  <si>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</si>
  <si>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</si>
  <si>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</si>
  <si>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</si>
  <si>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</si>
  <si>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</si>
  <si>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</si>
  <si>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</si>
  <si>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</si>
  <si>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</si>
  <si>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</si>
  <si>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</si>
  <si>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</si>
  <si>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</si>
  <si>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</si>
  <si>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</si>
  <si>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</si>
  <si>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</si>
  <si>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</si>
  <si>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</si>
  <si>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</si>
  <si>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</si>
  <si>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</si>
  <si>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</si>
  <si>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</si>
  <si>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</si>
  <si>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</si>
  <si>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</si>
  <si>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</si>
  <si>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</si>
  <si>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</si>
  <si>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</si>
  <si>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</si>
  <si>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</si>
  <si>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</si>
  <si>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</si>
  <si>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</si>
  <si>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</si>
  <si>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</si>
  <si>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</si>
  <si>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</si>
  <si>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</si>
  <si>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</si>
  <si>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</si>
  <si>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</si>
  <si>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</si>
  <si>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</si>
  <si>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</si>
  <si>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</si>
  <si>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</si>
  <si>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</si>
  <si>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</si>
  <si>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</si>
  <si>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</si>
  <si>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</si>
  <si>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</si>
  <si>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</si>
  <si>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</si>
  <si>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</si>
  <si>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</si>
  <si>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</si>
  <si>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</si>
  <si>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</si>
  <si>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</si>
  <si>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</si>
  <si>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</si>
  <si>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</si>
  <si>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</si>
  <si>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</si>
  <si>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</si>
  <si>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</si>
  <si>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</si>
  <si>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</si>
  <si>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</si>
  <si>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</si>
  <si>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</si>
  <si>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</si>
  <si>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</si>
  <si>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</si>
  <si>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</si>
  <si>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</si>
  <si>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</si>
  <si>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</si>
  <si>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</si>
  <si>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</si>
  <si>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</si>
  <si>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</si>
  <si>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</si>
  <si>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</si>
  <si>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</si>
  <si>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</si>
  <si>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</si>
  <si>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</si>
  <si>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</si>
  <si>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</si>
  <si>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</si>
  <si>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</si>
  <si>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</si>
  <si>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</si>
  <si>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</si>
  <si>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</si>
  <si>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</si>
  <si>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</si>
  <si>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</si>
  <si>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</si>
  <si>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</si>
  <si>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</si>
  <si>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</si>
  <si>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</si>
  <si>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</si>
  <si>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</si>
  <si>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</si>
  <si>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</si>
  <si>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</si>
  <si>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</si>
  <si>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</si>
  <si>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</si>
  <si>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</si>
  <si>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</si>
  <si>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</si>
  <si>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</si>
  <si>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</si>
  <si>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</si>
  <si>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</si>
  <si>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</si>
  <si>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</si>
  <si>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</si>
  <si>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</si>
  <si>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</si>
  <si>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</si>
  <si>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</si>
  <si>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</si>
  <si>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</si>
  <si>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</si>
  <si>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</si>
  <si>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</si>
  <si>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</si>
  <si>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</si>
  <si>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</si>
  <si>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</si>
  <si>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</si>
  <si>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</si>
  <si>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</si>
  <si>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</si>
  <si>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</si>
  <si>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</si>
  <si>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</si>
  <si>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</si>
  <si>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</si>
  <si>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</si>
  <si>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</si>
  <si>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</si>
  <si>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</si>
  <si>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</si>
  <si>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</si>
  <si>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</si>
  <si>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</si>
  <si>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</si>
  <si>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</si>
  <si>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</si>
  <si>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</si>
  <si>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</si>
  <si>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</si>
  <si>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</si>
  <si>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</si>
  <si>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</si>
  <si>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</si>
  <si>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</si>
  <si>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</si>
  <si>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</si>
  <si>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</si>
  <si>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</si>
  <si>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</si>
  <si>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</si>
  <si>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</si>
  <si>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</si>
  <si>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</si>
  <si>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</si>
  <si>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</si>
  <si>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</si>
  <si>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</si>
  <si>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</si>
  <si>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</si>
  <si>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</si>
  <si>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</si>
  <si>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</si>
  <si>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</si>
  <si>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</si>
  <si>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</si>
  <si>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</si>
  <si>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</si>
  <si>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</si>
  <si>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</si>
  <si>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</si>
  <si>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</si>
  <si>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</si>
  <si>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</si>
  <si>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</si>
  <si>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</si>
  <si>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</si>
  <si>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</si>
  <si>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</si>
  <si>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</si>
  <si>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</si>
  <si>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</si>
  <si>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</si>
  <si>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</si>
  <si>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</si>
  <si>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</si>
  <si>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</si>
  <si>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</si>
  <si>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</si>
  <si>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</si>
  <si>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</si>
  <si>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</si>
  <si>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</si>
  <si>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</si>
  <si>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</si>
  <si>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</si>
  <si>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</si>
  <si>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</si>
  <si>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</si>
  <si>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</si>
  <si>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</si>
  <si>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</si>
  <si>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</si>
  <si>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</si>
  <si>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</si>
  <si>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</si>
  <si>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</si>
  <si>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</si>
  <si>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</si>
  <si>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</si>
  <si>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</si>
  <si>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</si>
  <si>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</si>
  <si>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</si>
  <si>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</si>
  <si>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</si>
  <si>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</si>
  <si>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</si>
  <si>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</si>
  <si>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</si>
  <si>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</si>
  <si>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</si>
  <si>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</si>
  <si>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</si>
  <si>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</si>
  <si>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</si>
  <si>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</si>
  <si>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</si>
  <si>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</si>
  <si>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</si>
  <si>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</si>
  <si>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</si>
  <si>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</si>
  <si>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</si>
  <si>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</si>
  <si>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</si>
  <si>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</si>
  <si>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</si>
  <si>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</si>
  <si>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</si>
  <si>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</si>
  <si>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</si>
  <si>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</si>
  <si>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</si>
  <si>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</si>
  <si>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</si>
  <si>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</si>
  <si>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</si>
  <si>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</si>
  <si>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</si>
  <si>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</si>
  <si>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</si>
  <si>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</si>
  <si>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</si>
  <si>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</si>
  <si>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</si>
  <si>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</si>
  <si>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</si>
  <si>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</si>
  <si>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</si>
  <si>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</si>
  <si>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</si>
  <si>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</si>
  <si>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</si>
  <si>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</si>
  <si>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</si>
  <si>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</si>
  <si>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</si>
  <si>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</si>
  <si>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</si>
  <si>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</si>
  <si>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</si>
  <si>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</si>
  <si>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</si>
  <si>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</si>
  <si>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</si>
  <si>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</si>
  <si>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</si>
  <si>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</si>
  <si>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</si>
  <si>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</si>
  <si>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</si>
  <si>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</si>
  <si>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</si>
  <si>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</si>
  <si>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</si>
  <si>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</si>
  <si>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</si>
  <si>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</si>
  <si>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</si>
  <si>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</si>
  <si>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</si>
  <si>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</si>
  <si>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</si>
  <si>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</si>
  <si>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</si>
  <si>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</si>
  <si>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</si>
  <si>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</si>
  <si>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</si>
  <si>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</si>
  <si>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</si>
  <si>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</si>
  <si>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</si>
  <si>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</si>
  <si>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</si>
  <si>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</si>
  <si>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</si>
  <si>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</si>
  <si>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</si>
  <si>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</si>
  <si>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</si>
  <si>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</si>
  <si>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</si>
  <si>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</si>
  <si>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</si>
  <si>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</si>
  <si>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</si>
  <si>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</si>
  <si>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</si>
  <si>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</si>
  <si>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</si>
  <si>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</si>
  <si>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</si>
  <si>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</si>
  <si>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</si>
  <si>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</si>
  <si>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</si>
  <si>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</si>
  <si>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</si>
  <si>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</si>
  <si>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</si>
  <si>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</si>
  <si>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</si>
  <si>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</si>
  <si>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</si>
  <si>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</si>
  <si>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</si>
  <si>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</si>
  <si>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</si>
  <si>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</si>
  <si>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</si>
  <si>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</si>
  <si>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</si>
  <si>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</si>
  <si>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</si>
  <si>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</si>
  <si>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</si>
  <si>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</si>
  <si>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</si>
  <si>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</si>
  <si>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</si>
  <si>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</si>
  <si>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</si>
  <si>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</si>
  <si>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</si>
  <si>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</si>
  <si>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</si>
  <si>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</si>
  <si>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</si>
  <si>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</si>
  <si>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</si>
  <si>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</si>
  <si>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</si>
  <si>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</si>
  <si>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</si>
  <si>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</si>
  <si>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</si>
  <si>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</si>
  <si>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</si>
  <si>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</si>
  <si>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</si>
  <si>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</si>
  <si>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</si>
  <si>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</si>
  <si>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</si>
  <si>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</si>
  <si>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</si>
  <si>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</si>
  <si>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</si>
  <si>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</si>
  <si>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</si>
  <si>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</si>
  <si>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</si>
  <si>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</si>
  <si>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</si>
  <si>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</si>
  <si>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</si>
  <si>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</si>
  <si>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</si>
  <si>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</si>
  <si>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</si>
  <si>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</si>
  <si>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</si>
  <si>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</si>
  <si>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</si>
  <si>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</si>
  <si>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</si>
  <si>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</si>
  <si>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</si>
  <si>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</si>
  <si>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</si>
  <si>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</si>
  <si>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</si>
  <si>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</si>
  <si>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</si>
  <si>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</si>
  <si>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</si>
  <si>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</si>
  <si>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</si>
  <si>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</si>
  <si>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</si>
  <si>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</si>
  <si>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</si>
  <si>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</si>
  <si>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</si>
  <si>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</si>
  <si>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</si>
  <si>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</si>
  <si>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</si>
  <si>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</si>
  <si>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</si>
  <si>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</si>
  <si>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</si>
  <si>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</si>
  <si>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</si>
  <si>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</si>
  <si>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</si>
  <si>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</si>
  <si>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</si>
  <si>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</si>
  <si>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</si>
  <si>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</si>
  <si>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</si>
  <si>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</si>
  <si>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</si>
  <si>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</si>
  <si>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</si>
  <si>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</si>
  <si>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</si>
  <si>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</si>
  <si>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</si>
  <si>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</si>
  <si>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</si>
  <si>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</si>
  <si>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</si>
  <si>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</si>
  <si>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</si>
  <si>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</si>
  <si>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</si>
  <si>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</si>
  <si>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</si>
  <si>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</si>
  <si>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</si>
  <si>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</si>
  <si>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</si>
  <si>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</si>
  <si>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</si>
  <si>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</si>
  <si>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</si>
  <si>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</si>
  <si>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</si>
  <si>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</si>
  <si>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</si>
  <si>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</si>
  <si>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</si>
  <si>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</si>
  <si>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</si>
  <si>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</si>
  <si>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</si>
  <si>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</si>
  <si>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</si>
  <si>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</si>
  <si>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</si>
  <si>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</si>
  <si>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</si>
  <si>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</si>
  <si>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</si>
  <si>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</si>
  <si>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</si>
  <si>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</si>
  <si>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</si>
  <si>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</si>
  <si>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</si>
  <si>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</si>
  <si>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</si>
  <si>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</si>
  <si>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</si>
  <si>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</si>
  <si>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</si>
  <si>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</si>
  <si>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</si>
  <si>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</si>
  <si>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</si>
  <si>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</si>
  <si>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</si>
  <si>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</si>
  <si>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</si>
  <si>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</si>
  <si>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</si>
  <si>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</si>
  <si>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</si>
  <si>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</si>
  <si>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</si>
  <si>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</si>
  <si>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</si>
  <si>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</si>
  <si>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</si>
  <si>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</si>
  <si>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</si>
  <si>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</si>
  <si>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</si>
  <si>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</si>
  <si>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</si>
  <si>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</si>
  <si>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</si>
  <si>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</si>
  <si>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</si>
  <si>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</si>
  <si>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</si>
  <si>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</si>
  <si>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</si>
  <si>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</si>
  <si>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</si>
  <si>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</si>
  <si>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</si>
  <si>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</si>
  <si>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</si>
  <si>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</si>
  <si>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</si>
  <si>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</si>
  <si>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</si>
  <si>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</si>
  <si>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</si>
  <si>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</si>
  <si>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</si>
  <si>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</si>
  <si>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</si>
  <si>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</si>
  <si>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</si>
  <si>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</si>
  <si>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</si>
  <si>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</si>
  <si>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</si>
  <si>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</si>
  <si>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</si>
  <si>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</si>
  <si>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</si>
  <si>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</si>
  <si>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</si>
  <si>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</si>
  <si>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</si>
  <si>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</si>
  <si>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</si>
  <si>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</si>
  <si>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</si>
  <si>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</si>
  <si>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</si>
  <si>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</si>
  <si>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</si>
  <si>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</si>
  <si>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</si>
  <si>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</si>
  <si>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</si>
  <si>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</si>
  <si>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</si>
  <si>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</si>
  <si>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</si>
  <si>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</si>
  <si>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</si>
  <si>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</si>
  <si>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</si>
  <si>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</si>
  <si>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</si>
  <si>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</si>
  <si>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</si>
  <si>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</si>
  <si>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</si>
  <si>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</si>
  <si>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</si>
  <si>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</si>
  <si>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</si>
  <si>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</si>
  <si>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</si>
  <si>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</si>
  <si>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</si>
  <si>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</si>
  <si>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</si>
  <si>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</si>
  <si>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</si>
  <si>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</si>
  <si>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</si>
  <si>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</si>
  <si>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</si>
  <si>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</si>
  <si>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</si>
  <si>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</si>
  <si>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</si>
  <si>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</si>
  <si>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</si>
  <si>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</si>
  <si>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</si>
  <si>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</si>
  <si>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</si>
  <si>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</si>
  <si>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</si>
  <si>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</si>
  <si>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</si>
  <si>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</si>
  <si>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</si>
  <si>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</si>
  <si>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</si>
  <si>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</si>
  <si>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</si>
  <si>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</si>
  <si>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</si>
  <si>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</si>
  <si>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</si>
  <si>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</si>
  <si>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</si>
  <si>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</si>
  <si>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</si>
  <si>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</si>
  <si>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</si>
  <si>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</si>
  <si>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</si>
  <si>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</si>
  <si>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</si>
  <si>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</si>
  <si>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</si>
  <si>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</si>
  <si>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</si>
  <si>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</si>
  <si>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</si>
  <si>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</si>
  <si>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</si>
  <si>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</si>
  <si>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</si>
  <si>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</si>
  <si>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</si>
  <si>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</si>
  <si>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</si>
  <si>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</si>
  <si>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</si>
  <si>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</si>
  <si>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</si>
  <si>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</si>
  <si>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</si>
  <si>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</si>
  <si>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</si>
  <si>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</si>
  <si>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</si>
  <si>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</si>
  <si>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</si>
  <si>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</si>
  <si>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</si>
  <si>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</si>
  <si>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</si>
  <si>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</si>
  <si>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</si>
  <si>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</si>
  <si>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</si>
  <si>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</si>
  <si>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</si>
  <si>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</si>
  <si>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</si>
  <si>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</si>
  <si>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</si>
  <si>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</si>
  <si>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</si>
  <si>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</si>
  <si>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</si>
  <si>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</si>
  <si>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</si>
  <si>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</si>
  <si>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</si>
  <si>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</si>
  <si>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</si>
  <si>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</si>
  <si>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</si>
  <si>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</si>
  <si>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</si>
  <si>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</si>
  <si>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</si>
  <si>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</si>
  <si>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</si>
  <si>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</si>
  <si>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</si>
  <si>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</si>
  <si>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</si>
  <si>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</si>
  <si>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</si>
  <si>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</si>
  <si>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</si>
  <si>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</si>
  <si>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</si>
  <si>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</si>
  <si>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</si>
  <si>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</si>
  <si>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</si>
  <si>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</si>
  <si>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</si>
  <si>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</si>
  <si>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</si>
  <si>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</si>
  <si>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</si>
  <si>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</si>
  <si>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</si>
  <si>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</si>
  <si>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</si>
  <si>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</si>
  <si>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</si>
  <si>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</si>
  <si>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</si>
  <si>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</si>
  <si>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</si>
  <si>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</si>
  <si>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</si>
  <si>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</si>
  <si>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</si>
  <si>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</si>
  <si>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</si>
  <si>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</si>
  <si>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</si>
  <si>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</si>
  <si>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</si>
  <si>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</si>
  <si>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</si>
  <si>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</si>
  <si>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</si>
  <si>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</si>
  <si>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</si>
  <si>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</si>
  <si>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</si>
  <si>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</si>
  <si>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</si>
  <si>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</si>
  <si>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</si>
  <si>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</si>
  <si>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</si>
  <si>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</si>
  <si>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</si>
  <si>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</si>
  <si>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</si>
  <si>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</si>
  <si>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</si>
  <si>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</si>
  <si>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</si>
  <si>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</si>
  <si>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</si>
  <si>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</si>
  <si>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</si>
  <si>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</si>
  <si>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</si>
  <si>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</si>
  <si>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</si>
  <si>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</si>
  <si>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</si>
  <si>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</si>
  <si>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</si>
  <si>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</si>
  <si>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</si>
  <si>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</si>
  <si>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</si>
  <si>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</si>
  <si>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</si>
  <si>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</si>
  <si>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</si>
  <si>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</si>
  <si>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</si>
  <si>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</si>
  <si>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</si>
  <si>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</si>
  <si>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</si>
  <si>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</si>
  <si>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</si>
  <si>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</si>
  <si>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</si>
  <si>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</si>
  <si>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</si>
  <si>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</si>
  <si>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</si>
  <si>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</si>
  <si>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</si>
  <si>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</si>
  <si>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</si>
  <si>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</si>
  <si>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</si>
  <si>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</si>
  <si>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</si>
  <si>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</si>
  <si>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</si>
  <si>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</si>
  <si>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</si>
  <si>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</si>
  <si>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</si>
  <si>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</si>
  <si>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</si>
  <si>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</si>
  <si>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</si>
  <si>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</si>
  <si>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</si>
  <si>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</si>
  <si>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</si>
  <si>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</si>
  <si>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</si>
  <si>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</si>
  <si>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</si>
  <si>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</si>
  <si>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</si>
  <si>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</si>
  <si>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</si>
  <si>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</si>
  <si>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</si>
  <si>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</si>
  <si>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</si>
  <si>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</si>
  <si>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</si>
  <si>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</si>
  <si>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</si>
  <si>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</si>
  <si>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</si>
  <si>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</si>
  <si>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</si>
  <si>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</si>
  <si>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</si>
  <si>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</si>
  <si>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</si>
  <si>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</si>
  <si>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</si>
  <si>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</si>
  <si>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</si>
  <si>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</si>
  <si>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</si>
  <si>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</si>
  <si>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</si>
  <si>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</si>
  <si>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</si>
  <si>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</si>
  <si>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</si>
  <si>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</si>
  <si>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</si>
  <si>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</si>
  <si>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</si>
  <si>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</si>
  <si>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</si>
  <si>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</si>
  <si>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</si>
  <si>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</si>
  <si>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</si>
  <si>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</si>
  <si>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</si>
  <si>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</si>
  <si>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</si>
  <si>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</si>
  <si>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</si>
  <si>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</si>
  <si>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</si>
  <si>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</si>
  <si>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</si>
  <si>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</si>
  <si>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</si>
  <si>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</si>
  <si>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</si>
  <si>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</si>
  <si>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</si>
  <si>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</si>
  <si>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</si>
  <si>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</si>
  <si>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</si>
  <si>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</si>
  <si>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</si>
  <si>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</si>
  <si>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</si>
  <si>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</si>
  <si>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</si>
  <si>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</si>
  <si>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</si>
  <si>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</si>
  <si>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</si>
  <si>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</si>
  <si>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</si>
  <si>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</si>
  <si>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</si>
  <si>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</si>
  <si>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</si>
  <si>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</si>
  <si>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</si>
  <si>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</si>
  <si>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</si>
  <si>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</si>
  <si>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</si>
  <si>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</si>
  <si>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</si>
  <si>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</si>
  <si>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</si>
  <si>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</si>
  <si>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</si>
  <si>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</si>
  <si>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</si>
  <si>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</si>
  <si>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</si>
  <si>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</si>
  <si>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</si>
  <si>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</si>
  <si>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</si>
  <si>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</si>
  <si>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</si>
  <si>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</si>
  <si>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</si>
  <si>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</si>
  <si>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</si>
  <si>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</si>
  <si>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</si>
  <si>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</si>
  <si>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</si>
  <si>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</si>
  <si>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</si>
  <si>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</si>
  <si>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</si>
  <si>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</si>
  <si>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</si>
  <si>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</si>
  <si>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</si>
  <si>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</si>
  <si>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</si>
  <si>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</si>
  <si>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</si>
  <si>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</si>
  <si>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</si>
  <si>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</si>
  <si>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</si>
  <si>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</si>
  <si>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</si>
  <si>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</si>
  <si>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</si>
  <si>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</si>
  <si>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</si>
  <si>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</si>
  <si>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</si>
  <si>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</si>
  <si>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</si>
  <si>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</si>
  <si>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</si>
  <si>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</si>
  <si>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</si>
  <si>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</si>
  <si>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</si>
  <si>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</si>
  <si>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</si>
  <si>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</si>
  <si>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</si>
  <si>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</si>
  <si>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</si>
  <si>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</si>
  <si>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</si>
  <si>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</si>
  <si>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</si>
  <si>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</si>
  <si>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</si>
  <si>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</si>
  <si>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</si>
  <si>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</si>
  <si>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</si>
  <si>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</si>
  <si>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</si>
  <si>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</si>
  <si>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</si>
  <si>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</si>
  <si>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</si>
  <si>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</si>
  <si>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</si>
  <si>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</si>
  <si>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</si>
  <si>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</si>
  <si>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</si>
  <si>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</si>
  <si>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</si>
  <si>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</si>
  <si>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</si>
  <si>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</si>
  <si>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</si>
  <si>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</si>
  <si>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</si>
  <si>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</si>
  <si>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</si>
  <si>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</si>
  <si>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</si>
  <si>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</si>
  <si>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</si>
  <si>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</si>
  <si>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</si>
  <si>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</si>
  <si>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</si>
  <si>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</si>
  <si>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</si>
  <si>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</si>
  <si>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</si>
  <si>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</si>
  <si>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</si>
  <si>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</si>
  <si>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</si>
  <si>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</si>
  <si>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</si>
  <si>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</si>
  <si>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</si>
  <si>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</si>
  <si>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</si>
  <si>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</si>
  <si>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</si>
  <si>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</si>
  <si>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</si>
  <si>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</si>
  <si>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</si>
  <si>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</si>
  <si>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</si>
  <si>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</si>
  <si>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</si>
  <si>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</si>
  <si>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</si>
  <si>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</si>
  <si>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</si>
  <si>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</si>
  <si>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</si>
  <si>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</si>
  <si>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</si>
  <si>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</si>
  <si>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</si>
  <si>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</si>
  <si>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</si>
  <si>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</si>
  <si>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</si>
  <si>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</si>
  <si>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</si>
  <si>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</si>
  <si>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</si>
  <si>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</si>
  <si>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</si>
  <si>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</si>
  <si>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</si>
  <si>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</si>
  <si>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</si>
  <si>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</si>
  <si>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</si>
  <si>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</si>
  <si>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</si>
  <si>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</si>
  <si>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</si>
  <si>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</si>
  <si>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</si>
  <si>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</si>
  <si>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</si>
  <si>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</si>
  <si>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</si>
  <si>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</si>
  <si>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</si>
  <si>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</si>
  <si>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</si>
  <si>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</si>
  <si>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</si>
  <si>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</si>
  <si>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</si>
  <si>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</si>
  <si>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</si>
  <si>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</si>
  <si>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</si>
  <si>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</si>
  <si>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</si>
  <si>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</si>
  <si>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</si>
  <si>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</si>
  <si>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</si>
  <si>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</si>
  <si>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</si>
  <si>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</si>
  <si>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</si>
  <si>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</si>
  <si>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</si>
  <si>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</si>
  <si>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</si>
  <si>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</si>
  <si>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</si>
  <si>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</si>
  <si>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</si>
  <si>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</si>
  <si>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</si>
  <si>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</si>
  <si>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</si>
  <si>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</si>
  <si>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</si>
  <si>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</si>
  <si>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</si>
  <si>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</si>
  <si>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</si>
  <si>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</si>
  <si>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</si>
  <si>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</si>
  <si>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</si>
  <si>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</si>
  <si>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</si>
  <si>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</si>
  <si>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</si>
  <si>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</si>
  <si>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</si>
  <si>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</si>
  <si>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</si>
  <si>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</si>
  <si>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</si>
  <si>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</si>
  <si>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</si>
  <si>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</si>
  <si>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</si>
  <si>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</si>
  <si>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</si>
  <si>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</si>
  <si>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</si>
  <si>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</si>
  <si>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</si>
  <si>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</si>
  <si>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</si>
  <si>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</si>
  <si>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</si>
  <si>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</si>
  <si>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</si>
  <si>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</si>
  <si>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</si>
  <si>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</si>
  <si>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</si>
  <si>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</si>
  <si>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</si>
  <si>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</si>
  <si>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</si>
  <si>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</si>
  <si>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</si>
  <si>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</si>
  <si>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</si>
  <si>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</si>
  <si>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</si>
  <si>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</si>
  <si>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</si>
  <si>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</si>
  <si>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</si>
  <si>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</si>
  <si>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</si>
  <si>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</si>
  <si>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</si>
  <si>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</si>
  <si>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</si>
  <si>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</si>
  <si>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</si>
  <si>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</si>
  <si>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</si>
  <si>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</si>
  <si>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</si>
  <si>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</si>
  <si>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</si>
  <si>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</si>
  <si>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</si>
  <si>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</si>
  <si>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</si>
  <si>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</si>
  <si>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</si>
  <si>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</si>
  <si>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</si>
  <si>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</si>
  <si>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</si>
  <si>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</si>
  <si>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</si>
  <si>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</si>
  <si>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</si>
  <si>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</si>
  <si>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</si>
  <si>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</si>
  <si>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</si>
  <si>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</si>
  <si>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</si>
  <si>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</si>
  <si>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</si>
  <si>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</si>
  <si>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</si>
  <si>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</si>
  <si>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</si>
  <si>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</si>
  <si>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</si>
  <si>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</si>
  <si>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</si>
  <si>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</si>
  <si>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</si>
  <si>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</si>
  <si>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</si>
  <si>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</si>
  <si>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</si>
  <si>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</si>
  <si>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</si>
  <si>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</si>
  <si>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</si>
  <si>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</si>
  <si>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</si>
  <si>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</si>
  <si>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</si>
  <si>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</si>
  <si>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</si>
  <si>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</si>
  <si>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</si>
  <si>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</si>
  <si>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</si>
  <si>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</si>
  <si>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</si>
  <si>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</si>
  <si>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</si>
  <si>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</si>
  <si>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</si>
  <si>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</si>
  <si>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</si>
  <si>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</si>
  <si>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</si>
  <si>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</si>
  <si>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</si>
  <si>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</si>
  <si>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</si>
  <si>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</si>
  <si>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</si>
  <si>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</si>
  <si>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</si>
  <si>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</si>
  <si>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</si>
  <si>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</si>
  <si>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</si>
  <si>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</si>
  <si>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</si>
  <si>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</si>
  <si>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</si>
  <si>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</si>
  <si>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</si>
  <si>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</si>
  <si>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</si>
  <si>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</si>
  <si>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</si>
  <si>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</si>
  <si>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</si>
  <si>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</si>
  <si>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</si>
  <si>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</si>
  <si>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</si>
  <si>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</si>
  <si>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</si>
  <si>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</si>
  <si>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</si>
  <si>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</si>
  <si>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</si>
  <si>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</si>
  <si>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</si>
  <si>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</si>
  <si>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</si>
  <si>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</si>
  <si>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</si>
  <si>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</si>
  <si>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</si>
  <si>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</si>
  <si>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</si>
  <si>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</si>
  <si>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</si>
  <si>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</si>
  <si>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</si>
  <si>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</si>
  <si>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</si>
  <si>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</si>
  <si>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</si>
  <si>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</si>
  <si>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</si>
  <si>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</si>
  <si>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</si>
  <si>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</si>
  <si>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</si>
  <si>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</si>
  <si>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</si>
  <si>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</si>
  <si>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</si>
  <si>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</si>
  <si>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</si>
  <si>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</si>
  <si>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</si>
  <si>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</si>
  <si>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</si>
  <si>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</si>
  <si>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</si>
  <si>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</si>
  <si>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</si>
  <si>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</si>
  <si>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</si>
  <si>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</si>
  <si>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</si>
  <si>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</si>
  <si>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</si>
  <si>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</si>
  <si>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</si>
  <si>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</si>
  <si>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</si>
  <si>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</si>
  <si>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</si>
  <si>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</si>
  <si>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</si>
  <si>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</si>
  <si>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</si>
  <si>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</si>
  <si>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</si>
  <si>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</si>
  <si>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</si>
  <si>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</si>
  <si>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</si>
  <si>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</si>
  <si>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</si>
  <si>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</si>
  <si>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</si>
  <si>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</si>
  <si>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</si>
  <si>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</si>
  <si>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</si>
  <si>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</si>
  <si>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</si>
  <si>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</si>
  <si>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</si>
  <si>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</si>
  <si>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</si>
  <si>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</si>
  <si>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</si>
  <si>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</si>
  <si>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</si>
  <si>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</si>
  <si>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</si>
  <si>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</si>
  <si>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</si>
  <si>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</si>
  <si>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</si>
  <si>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</si>
  <si>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</si>
  <si>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</si>
  <si>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</si>
  <si>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</si>
  <si>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</si>
  <si>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</si>
  <si>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</si>
  <si>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</si>
  <si>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</si>
  <si>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</si>
  <si>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</si>
  <si>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</si>
  <si>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</si>
  <si>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</si>
  <si>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</si>
  <si>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</si>
  <si>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</si>
  <si>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</si>
  <si>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</si>
  <si>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</si>
  <si>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</si>
  <si>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</si>
  <si>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</si>
  <si>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</si>
  <si>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</si>
  <si>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</si>
  <si>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</si>
  <si>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</si>
  <si>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</si>
  <si>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</si>
  <si>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</si>
  <si>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</si>
  <si>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</si>
  <si>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</si>
  <si>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</si>
  <si>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</si>
  <si>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</si>
  <si>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</si>
  <si>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</si>
  <si>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</si>
  <si>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</si>
  <si>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</si>
  <si>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</si>
  <si>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</si>
  <si>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</si>
  <si>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</si>
  <si>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</si>
  <si>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</si>
  <si>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</si>
  <si>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</si>
  <si>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</si>
  <si>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</si>
  <si>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</si>
  <si>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</si>
  <si>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</si>
  <si>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</si>
  <si>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</si>
  <si>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</si>
  <si>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</si>
  <si>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</si>
  <si>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</si>
  <si>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</si>
  <si>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</si>
  <si>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</si>
  <si>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</si>
  <si>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</si>
  <si>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</si>
  <si>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</si>
  <si>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</si>
  <si>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</si>
  <si>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</si>
  <si>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</si>
  <si>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</si>
  <si>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</si>
  <si>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</si>
  <si>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</si>
  <si>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</si>
  <si>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</si>
  <si>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</si>
  <si>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</si>
  <si>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</si>
  <si>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</si>
  <si>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</si>
  <si>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</si>
  <si>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</si>
  <si>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</si>
  <si>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</si>
  <si>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</si>
  <si>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</si>
  <si>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</si>
  <si>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</si>
  <si>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</si>
  <si>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</si>
  <si>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</si>
  <si>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</si>
  <si>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</si>
  <si>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</si>
  <si>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</si>
  <si>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</si>
  <si>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</si>
  <si>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</si>
  <si>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</si>
  <si>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</si>
  <si>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</si>
  <si>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</si>
  <si>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</si>
  <si>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</si>
  <si>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</si>
  <si>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</si>
  <si>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</si>
  <si>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</si>
  <si>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</si>
  <si>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</si>
  <si>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</si>
  <si>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</si>
  <si>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</si>
  <si>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</si>
  <si>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</si>
  <si>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</si>
  <si>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</si>
  <si>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</si>
  <si>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</si>
  <si>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</si>
  <si>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</si>
  <si>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</si>
  <si>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</si>
  <si>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</si>
  <si>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</si>
  <si>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</si>
  <si>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</si>
  <si>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</si>
  <si>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</si>
  <si>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</si>
  <si>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</si>
  <si>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</si>
  <si>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</si>
  <si>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</si>
  <si>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</si>
  <si>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</si>
  <si>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</si>
  <si>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</si>
  <si>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</si>
  <si>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</si>
  <si>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</si>
  <si>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</si>
  <si>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</si>
  <si>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</si>
  <si>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</si>
  <si>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</si>
  <si>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</si>
  <si>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</si>
  <si>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</si>
  <si>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</si>
  <si>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</si>
  <si>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</si>
  <si>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</si>
  <si>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</si>
  <si>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</si>
  <si>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</si>
  <si>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</si>
  <si>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</si>
  <si>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</si>
  <si>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</si>
  <si>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</si>
  <si>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</si>
  <si>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</si>
  <si>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</si>
  <si>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</si>
  <si>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</si>
  <si>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</si>
  <si>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</si>
  <si>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</si>
  <si>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</si>
  <si>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</si>
  <si>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</si>
  <si>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</si>
  <si>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</si>
  <si>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</si>
  <si>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</si>
  <si>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</si>
  <si>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</si>
  <si>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</si>
  <si>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</si>
  <si>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</si>
  <si>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</si>
  <si>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</si>
  <si>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</si>
  <si>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</si>
  <si>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</si>
  <si>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</si>
  <si>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</si>
  <si>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</si>
  <si>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</si>
  <si>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</si>
  <si>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</si>
  <si>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</si>
  <si>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</si>
  <si>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</si>
  <si>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</si>
  <si>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</si>
  <si>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</si>
  <si>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</si>
  <si>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</si>
  <si>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</si>
  <si>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</si>
  <si>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</si>
  <si>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</si>
  <si>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</si>
  <si>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</si>
  <si>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</si>
  <si>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</si>
  <si>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</si>
  <si>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</si>
  <si>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</si>
  <si>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</si>
  <si>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</si>
  <si>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</si>
  <si>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</si>
  <si>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</si>
  <si>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</si>
  <si>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</si>
  <si>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</si>
  <si>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</si>
  <si>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</si>
  <si>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</si>
  <si>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</si>
  <si>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</si>
  <si>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</si>
  <si>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</si>
  <si>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</si>
  <si>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</si>
  <si>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</si>
  <si>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</si>
  <si>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</si>
  <si>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</si>
  <si>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</si>
  <si>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</si>
  <si>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</si>
  <si>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</si>
  <si>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</si>
  <si>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</si>
  <si>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</si>
  <si>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</si>
  <si>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</si>
  <si>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</si>
  <si>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</si>
  <si>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</si>
  <si>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</si>
  <si>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</si>
  <si>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</si>
  <si>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</si>
  <si>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</si>
  <si>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</si>
  <si>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</si>
  <si>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</si>
  <si>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</si>
  <si>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</si>
  <si>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</si>
  <si>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</si>
  <si>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</si>
  <si>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</si>
  <si>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</si>
  <si>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</si>
  <si>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</si>
  <si>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</si>
  <si>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</si>
  <si>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</si>
  <si>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</si>
  <si>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</si>
  <si>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</si>
  <si>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</si>
  <si>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</si>
  <si>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</si>
  <si>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</si>
  <si>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</si>
  <si>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</si>
  <si>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</si>
  <si>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</si>
  <si>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</si>
  <si>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</si>
  <si>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</si>
  <si>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</si>
  <si>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</si>
  <si>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</si>
  <si>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</si>
  <si>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</si>
  <si>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</si>
  <si>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</si>
  <si>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</si>
  <si>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</si>
  <si>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</si>
  <si>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</si>
  <si>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</si>
  <si>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</si>
  <si>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</si>
  <si>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</si>
  <si>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</si>
  <si>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</si>
  <si>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</si>
  <si>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</si>
  <si>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</si>
  <si>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</si>
  <si>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</si>
  <si>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</si>
  <si>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</si>
  <si>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</si>
  <si>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</si>
  <si>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</si>
  <si>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</si>
  <si>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</si>
  <si>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</si>
  <si>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</si>
  <si>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</si>
  <si>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</si>
  <si>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</si>
  <si>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</si>
  <si>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</si>
  <si>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</si>
  <si>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</si>
  <si>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</si>
  <si>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</si>
  <si>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</si>
  <si>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</si>
  <si>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</si>
  <si>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</si>
  <si>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</si>
  <si>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</si>
  <si>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</si>
  <si>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</si>
  <si>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</si>
  <si>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</si>
  <si>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</si>
  <si>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</si>
  <si>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</si>
  <si>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</si>
  <si>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</si>
  <si>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</si>
  <si>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</si>
  <si>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</si>
  <si>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</si>
  <si>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</si>
  <si>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</si>
  <si>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</si>
  <si>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</si>
  <si>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</si>
  <si>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</si>
  <si>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</si>
  <si>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</si>
  <si>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</si>
  <si>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</si>
  <si>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</si>
  <si>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</si>
  <si>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</si>
  <si>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</si>
  <si>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</si>
  <si>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</si>
  <si>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</si>
  <si>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</si>
  <si>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</si>
  <si>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</si>
  <si>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</si>
  <si>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</si>
  <si>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</si>
  <si>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</si>
  <si>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</si>
  <si>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</si>
  <si>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</si>
  <si>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</si>
  <si>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</si>
  <si>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</si>
  <si>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</si>
  <si>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</si>
  <si>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</si>
  <si>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</si>
  <si>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</si>
  <si>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</si>
  <si>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</si>
  <si>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</si>
  <si>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</si>
  <si>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</si>
  <si>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</si>
  <si>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</si>
  <si>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</si>
  <si>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</si>
  <si>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</si>
  <si>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</si>
  <si>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</si>
  <si>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</si>
  <si>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</si>
  <si>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</si>
  <si>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</si>
  <si>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</si>
  <si>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</si>
  <si>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</si>
  <si>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</si>
  <si>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</si>
  <si>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</si>
  <si>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</si>
  <si>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</si>
  <si>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</si>
  <si>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</si>
  <si>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</si>
  <si>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</si>
  <si>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</si>
  <si>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</si>
  <si>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</si>
  <si>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</si>
  <si>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</si>
  <si>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</si>
  <si>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</si>
  <si>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</si>
  <si>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</si>
  <si>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</si>
  <si>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</si>
  <si>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</si>
  <si>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</si>
  <si>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</si>
  <si>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</si>
  <si>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</si>
  <si>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</si>
  <si>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</si>
  <si>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</si>
  <si>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</si>
  <si>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</si>
  <si>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</si>
  <si>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</si>
  <si>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</si>
  <si>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</si>
  <si>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</si>
  <si>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</si>
  <si>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</si>
  <si>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</si>
  <si>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</si>
  <si>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</si>
  <si>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</si>
  <si>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</si>
  <si>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</si>
  <si>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</si>
  <si>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</si>
  <si>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</si>
  <si>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</si>
  <si>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</si>
  <si>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</si>
  <si>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</si>
  <si>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</si>
  <si>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</si>
  <si>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</si>
  <si>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</si>
  <si>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</si>
  <si>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</si>
  <si>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</si>
  <si>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</si>
  <si>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</si>
  <si>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</si>
  <si>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</si>
  <si>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</si>
  <si>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</si>
  <si>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</si>
  <si>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</si>
  <si>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</si>
  <si>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</si>
  <si>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</si>
  <si>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</si>
  <si>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</si>
  <si>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</si>
  <si>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</si>
  <si>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</si>
  <si>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</si>
  <si>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</si>
  <si>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</si>
  <si>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</si>
  <si>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</si>
  <si>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</si>
  <si>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</si>
  <si>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</si>
  <si>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</si>
  <si>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</si>
  <si>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</si>
  <si>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</si>
  <si>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</si>
  <si>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</si>
  <si>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</si>
  <si>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</si>
  <si>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</si>
  <si>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</si>
  <si>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</si>
  <si>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</si>
  <si>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</si>
  <si>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</si>
  <si>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</si>
  <si>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</si>
  <si>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</si>
  <si>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</si>
  <si>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</si>
  <si>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</si>
  <si>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</si>
  <si>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</si>
  <si>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</si>
  <si>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</si>
  <si>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</si>
  <si>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</si>
  <si>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</si>
  <si>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</si>
  <si>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</si>
  <si>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</si>
  <si>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</si>
  <si>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</si>
  <si>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</si>
  <si>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</si>
  <si>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</si>
  <si>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</si>
  <si>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</si>
  <si>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</si>
  <si>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</si>
  <si>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</si>
  <si>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</si>
  <si>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</si>
  <si>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</si>
  <si>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</si>
  <si>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</si>
  <si>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</si>
  <si>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</si>
  <si>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</si>
  <si>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</si>
  <si>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</si>
  <si>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</si>
  <si>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</si>
  <si>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</si>
  <si>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</si>
  <si>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</si>
  <si>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</si>
  <si>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</si>
  <si>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</si>
  <si>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</si>
  <si>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</si>
  <si>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</si>
  <si>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</si>
  <si>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</si>
  <si>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</si>
  <si>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</si>
  <si>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</si>
  <si>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</si>
  <si>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</si>
  <si>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</si>
  <si>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</si>
  <si>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</si>
  <si>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</si>
  <si>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</si>
  <si>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</si>
  <si>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</si>
  <si>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</si>
  <si>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</si>
  <si>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</si>
  <si>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</si>
  <si>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</si>
  <si>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</si>
  <si>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</si>
  <si>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</si>
  <si>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</si>
  <si>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</si>
  <si>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</si>
  <si>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</si>
  <si>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</si>
  <si>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</si>
  <si>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</si>
  <si>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</si>
  <si>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</si>
  <si>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</si>
  <si>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</si>
  <si>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</si>
  <si>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</si>
  <si>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</si>
  <si>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</si>
  <si>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</si>
  <si>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</si>
  <si>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</si>
  <si>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</si>
  <si>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</si>
  <si>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</si>
  <si>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</si>
  <si>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</si>
  <si>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</si>
  <si>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</si>
  <si>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</si>
  <si>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</si>
  <si>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</si>
  <si>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</si>
  <si>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</si>
  <si>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</si>
  <si>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</si>
  <si>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</si>
  <si>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</si>
  <si>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</si>
  <si>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</si>
  <si>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</si>
  <si>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</si>
  <si>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</si>
  <si>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</si>
  <si>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</si>
  <si>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</si>
  <si>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</si>
  <si>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</si>
  <si>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</si>
  <si>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</si>
  <si>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</si>
  <si>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</si>
  <si>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</si>
  <si>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</si>
  <si>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</si>
  <si>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</si>
  <si>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</si>
  <si>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</si>
  <si>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</si>
  <si>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</si>
  <si>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</si>
  <si>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</si>
  <si>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</si>
  <si>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</si>
  <si>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</si>
  <si>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</si>
  <si>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</si>
  <si>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</si>
  <si>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</si>
  <si>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</si>
  <si>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</si>
  <si>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</si>
  <si>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</si>
  <si>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</si>
  <si>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</si>
  <si>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</si>
  <si>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</si>
  <si>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</si>
  <si>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</si>
  <si>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</si>
  <si>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</si>
  <si>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</si>
  <si>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</si>
  <si>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</si>
  <si>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</si>
  <si>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</si>
  <si>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</si>
  <si>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</si>
  <si>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</si>
  <si>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</si>
  <si>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</si>
  <si>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</si>
  <si>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</si>
  <si>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</si>
  <si>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</si>
  <si>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</si>
  <si>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</si>
  <si>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</si>
  <si>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</si>
  <si>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</si>
  <si>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</si>
  <si>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</si>
  <si>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</si>
  <si>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</si>
  <si>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</si>
  <si>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</si>
  <si>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</si>
  <si>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</si>
  <si>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</si>
  <si>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</si>
  <si>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</si>
  <si>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</si>
  <si>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</si>
  <si>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</si>
  <si>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</si>
  <si>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</si>
  <si>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</si>
  <si>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</si>
  <si>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</si>
  <si>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</si>
  <si>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</si>
  <si>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</si>
  <si>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</si>
  <si>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</si>
  <si>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</si>
  <si>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</si>
  <si>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</si>
  <si>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</si>
  <si>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</si>
  <si>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</si>
  <si>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</si>
  <si>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</si>
  <si>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</si>
  <si>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</si>
  <si>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</si>
  <si>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</si>
  <si>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</si>
  <si>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</si>
  <si>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</si>
  <si>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</si>
  <si>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</si>
  <si>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</si>
  <si>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</si>
  <si>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</si>
  <si>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</si>
  <si>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</si>
  <si>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</si>
  <si>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</si>
  <si>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</si>
  <si>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</si>
  <si>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</si>
  <si>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</si>
  <si>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</si>
  <si>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</si>
  <si>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</si>
  <si>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</si>
  <si>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</si>
  <si>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</si>
  <si>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</si>
  <si>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</si>
  <si>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</si>
  <si>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</si>
  <si>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</si>
  <si>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</si>
  <si>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</si>
  <si>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</si>
  <si>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</si>
  <si>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</si>
  <si>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</si>
  <si>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</si>
  <si>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</si>
  <si>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</si>
  <si>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</si>
  <si>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</si>
  <si>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</si>
  <si>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</si>
  <si>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</si>
  <si>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</si>
  <si>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</si>
  <si>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</si>
  <si>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</si>
  <si>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</si>
  <si>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</si>
  <si>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</si>
  <si>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</si>
  <si>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</si>
  <si>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</si>
  <si>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</si>
  <si>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</si>
  <si>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</si>
  <si>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</si>
  <si>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</si>
  <si>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</si>
  <si>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</si>
  <si>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</si>
  <si>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</si>
  <si>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</si>
  <si>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</si>
  <si>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</si>
  <si>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</si>
  <si>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</si>
  <si>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</si>
  <si>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</si>
  <si>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</si>
  <si>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</si>
  <si>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</si>
  <si>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</si>
  <si>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</si>
  <si>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</si>
  <si>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</si>
  <si>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</si>
  <si>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</si>
  <si>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</si>
  <si>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</si>
  <si>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</si>
  <si>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</si>
  <si>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</si>
  <si>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</si>
  <si>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</si>
  <si>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</si>
  <si>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</si>
  <si>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</si>
  <si>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</si>
  <si>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</si>
  <si>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</si>
  <si>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</si>
  <si>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</si>
  <si>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</si>
  <si>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</si>
  <si>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</si>
  <si>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</si>
  <si>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</si>
  <si>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</si>
  <si>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</si>
  <si>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</si>
  <si>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</si>
  <si>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</si>
  <si>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</si>
  <si>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</si>
  <si>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</si>
  <si>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</si>
  <si>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</si>
  <si>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</si>
  <si>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</si>
  <si>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</si>
  <si>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</si>
  <si>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</si>
  <si>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</si>
  <si>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</si>
  <si>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</si>
  <si>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</si>
  <si>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</si>
  <si>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</si>
  <si>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</si>
  <si>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</si>
  <si>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</si>
  <si>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</si>
  <si>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</si>
  <si>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</si>
  <si>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</si>
  <si>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</si>
  <si>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</si>
  <si>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</si>
  <si>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</si>
  <si>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</si>
  <si>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</si>
  <si>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</si>
  <si>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</si>
  <si>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</si>
  <si>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</si>
  <si>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</si>
  <si>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</si>
  <si>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</si>
  <si>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</si>
  <si>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</si>
  <si>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</si>
  <si>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</si>
  <si>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</si>
  <si>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</si>
  <si>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</si>
  <si>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</si>
  <si>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</si>
  <si>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</si>
  <si>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</si>
  <si>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</si>
  <si>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</si>
  <si>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</si>
  <si>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</si>
  <si>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</si>
  <si>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</si>
  <si>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</si>
  <si>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</si>
  <si>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</si>
  <si>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</si>
  <si>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</si>
  <si>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</si>
  <si>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</si>
  <si>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</si>
  <si>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</si>
  <si>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</si>
  <si>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</si>
  <si>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</si>
  <si>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</si>
  <si>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</si>
  <si>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</si>
  <si>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</si>
  <si>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</si>
  <si>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</si>
  <si>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</si>
  <si>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</si>
  <si>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</si>
  <si>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</si>
  <si>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</si>
  <si>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</si>
  <si>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</si>
  <si>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</si>
  <si>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</si>
  <si>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</si>
  <si>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</si>
  <si>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</si>
  <si>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</si>
  <si>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</si>
  <si>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</si>
  <si>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</si>
  <si>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</si>
  <si>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</si>
  <si>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</si>
  <si>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</si>
  <si>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</si>
  <si>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</si>
  <si>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</si>
  <si>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</si>
  <si>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</si>
  <si>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</si>
  <si>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</si>
  <si>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</si>
  <si>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</si>
  <si>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</si>
  <si>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</si>
  <si>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</si>
  <si>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</si>
  <si>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</si>
  <si>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</si>
  <si>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</si>
  <si>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</si>
  <si>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</si>
  <si>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</si>
  <si>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</si>
  <si>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</si>
  <si>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</si>
  <si>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</si>
  <si>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</si>
  <si>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</si>
  <si>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</si>
  <si>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</si>
  <si>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</si>
  <si>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</si>
  <si>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</si>
  <si>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</si>
  <si>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</si>
  <si>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</si>
  <si>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</si>
  <si>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</si>
  <si>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</si>
  <si>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</si>
  <si>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</si>
  <si>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</si>
  <si>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</si>
  <si>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</si>
  <si>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</si>
  <si>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</si>
  <si>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</si>
  <si>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</si>
  <si>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</si>
  <si>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</si>
  <si>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</si>
  <si>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</si>
  <si>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</si>
  <si>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</si>
  <si>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</si>
  <si>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</si>
  <si>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</si>
  <si>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</si>
  <si>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</si>
  <si>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</si>
  <si>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</si>
  <si>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</si>
  <si>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</si>
  <si>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</si>
  <si>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</si>
  <si>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</si>
  <si>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</si>
  <si>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</si>
  <si>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</si>
  <si>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</si>
  <si>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</si>
  <si>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</si>
  <si>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</si>
  <si>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</si>
  <si>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</si>
  <si>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</si>
  <si>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</si>
  <si>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</si>
  <si>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</si>
  <si>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</si>
  <si>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</si>
  <si>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</si>
  <si>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</si>
  <si>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</si>
  <si>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</si>
  <si>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</si>
  <si>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</si>
  <si>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</si>
  <si>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</si>
  <si>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</si>
  <si>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</si>
  <si>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</si>
  <si>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</si>
  <si>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</si>
  <si>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</si>
  <si>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</si>
  <si>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</si>
  <si>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</si>
  <si>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</si>
  <si>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</si>
  <si>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</si>
  <si>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</si>
  <si>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</si>
  <si>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</si>
  <si>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</si>
  <si>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</si>
  <si>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</si>
  <si>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</si>
  <si>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</si>
  <si>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</si>
  <si>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</si>
  <si>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</si>
  <si>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</si>
  <si>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</si>
  <si>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</si>
  <si>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</si>
  <si>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</si>
  <si>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</si>
  <si>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</si>
  <si>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</si>
  <si>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</si>
  <si>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</si>
  <si>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</si>
  <si>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</si>
  <si>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</si>
  <si>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</si>
  <si>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</si>
  <si>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</si>
  <si>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</si>
  <si>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</si>
  <si>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</si>
  <si>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</si>
  <si>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</si>
  <si>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</si>
  <si>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</si>
  <si>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</si>
  <si>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</si>
  <si>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</si>
  <si>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</si>
  <si>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</si>
  <si>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</si>
  <si>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</si>
  <si>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</si>
  <si>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</si>
  <si>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</si>
  <si>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</si>
  <si>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</si>
  <si>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</si>
  <si>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</si>
  <si>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</si>
  <si>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</si>
  <si>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</si>
  <si>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</si>
  <si>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</si>
  <si>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</si>
  <si>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</si>
  <si>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</si>
  <si>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</si>
  <si>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</si>
  <si>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</si>
  <si>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</si>
  <si>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</si>
  <si>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</si>
  <si>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</si>
  <si>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</si>
  <si>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</si>
  <si>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</si>
  <si>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</si>
  <si>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</si>
  <si>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</si>
  <si>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</si>
  <si>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</si>
  <si>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</si>
  <si>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</si>
  <si>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</si>
  <si>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</si>
  <si>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</si>
  <si>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</si>
  <si>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</si>
  <si>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</si>
  <si>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</si>
  <si>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</si>
  <si>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</si>
  <si>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</si>
  <si>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</si>
  <si>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</si>
  <si>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</si>
  <si>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</si>
  <si>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</si>
  <si>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</si>
  <si>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</si>
  <si>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</si>
  <si>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</si>
  <si>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</si>
  <si>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</si>
  <si>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</si>
  <si>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</si>
  <si>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</si>
  <si>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</si>
  <si>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</si>
  <si>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</si>
  <si>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</si>
  <si>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</si>
  <si>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</si>
  <si>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</si>
  <si>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</si>
  <si>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</si>
  <si>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</si>
  <si>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</si>
  <si>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</si>
  <si>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</si>
  <si>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</si>
  <si>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</si>
  <si>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</si>
  <si>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</si>
  <si>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</si>
  <si>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</si>
  <si>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</si>
  <si>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</si>
  <si>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</si>
  <si>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</si>
  <si>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</si>
  <si>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</si>
  <si>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</si>
  <si>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</si>
  <si>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</si>
  <si>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</si>
  <si>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</si>
  <si>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</si>
  <si>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</si>
  <si>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</si>
  <si>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</si>
  <si>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</si>
  <si>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</si>
  <si>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</si>
  <si>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</si>
  <si>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</si>
  <si>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</si>
  <si>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</si>
  <si>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</si>
  <si>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</si>
  <si>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</si>
  <si>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</si>
  <si>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</si>
  <si>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</si>
  <si>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</si>
  <si>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</si>
  <si>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</si>
  <si>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</si>
  <si>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</si>
  <si>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</si>
  <si>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</si>
  <si>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</si>
  <si>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</si>
  <si>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</si>
  <si>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</si>
  <si>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</si>
  <si>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</si>
  <si>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</si>
  <si>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</si>
  <si>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</si>
  <si>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</si>
  <si>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</si>
  <si>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</si>
  <si>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</si>
  <si>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</si>
  <si>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</si>
  <si>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</si>
  <si>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</si>
  <si>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</si>
  <si>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</si>
  <si>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</si>
  <si>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</si>
  <si>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</si>
  <si>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</si>
  <si>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</si>
  <si>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</si>
  <si>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</si>
  <si>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</si>
  <si>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</si>
  <si>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</si>
  <si>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</si>
  <si>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</si>
  <si>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</si>
  <si>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</si>
  <si>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</si>
  <si>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</si>
  <si>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</si>
  <si>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</si>
  <si>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</si>
  <si>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</si>
  <si>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</si>
  <si>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</si>
  <si>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</si>
  <si>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</si>
  <si>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</si>
  <si>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</si>
  <si>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</si>
  <si>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</si>
  <si>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</si>
  <si>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</si>
  <si>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</si>
  <si>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</si>
  <si>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</si>
  <si>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</si>
  <si>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</si>
  <si>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</si>
  <si>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</si>
  <si>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</si>
  <si>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</si>
  <si>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</si>
  <si>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</si>
  <si>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</si>
  <si>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</si>
  <si>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</si>
  <si>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</si>
  <si>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</si>
  <si>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</si>
  <si>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</si>
  <si>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</si>
  <si>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</si>
  <si>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</si>
  <si>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</si>
  <si>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</si>
  <si>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</si>
  <si>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</si>
  <si>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</si>
  <si>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</si>
  <si>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</si>
  <si>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</si>
  <si>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</si>
  <si>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</si>
  <si>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</si>
  <si>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</si>
  <si>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</si>
  <si>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</si>
  <si>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</si>
  <si>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</si>
  <si>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</si>
  <si>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</si>
  <si>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</si>
  <si>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</si>
  <si>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</si>
  <si>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</si>
  <si>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</si>
  <si>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</si>
  <si>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</si>
  <si>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</si>
  <si>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</si>
  <si>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</si>
  <si>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</si>
  <si>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</si>
  <si>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</si>
  <si>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</si>
  <si>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</si>
  <si>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</si>
  <si>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</si>
  <si>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</si>
  <si>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</si>
  <si>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</si>
  <si>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</si>
  <si>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</si>
  <si>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</si>
  <si>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</si>
  <si>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</si>
  <si>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</si>
  <si>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</si>
  <si>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</si>
  <si>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</si>
  <si>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</si>
  <si>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</si>
  <si>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</si>
  <si>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</si>
  <si>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</si>
  <si>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</si>
  <si>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</si>
  <si>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</si>
  <si>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</si>
  <si>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</si>
  <si>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</si>
  <si>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</si>
  <si>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</si>
  <si>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</si>
  <si>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</si>
  <si>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</si>
  <si>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</si>
  <si>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</si>
  <si>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</si>
  <si>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</si>
  <si>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</si>
  <si>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</si>
  <si>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</si>
  <si>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</si>
  <si>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</si>
  <si>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</si>
  <si>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</si>
  <si>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</si>
  <si>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</si>
  <si>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</si>
  <si>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</si>
  <si>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</si>
  <si>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</si>
  <si>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</si>
  <si>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</si>
  <si>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</si>
  <si>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</si>
  <si>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</si>
  <si>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</si>
  <si>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</si>
  <si>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</si>
  <si>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</si>
  <si>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</si>
  <si>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</si>
  <si>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</si>
  <si>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</si>
  <si>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</si>
  <si>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</si>
  <si>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</si>
  <si>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</si>
  <si>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</si>
  <si>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</si>
  <si>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</si>
  <si>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</si>
  <si>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</si>
  <si>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</si>
  <si>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</si>
  <si>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</si>
  <si>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</si>
  <si>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</si>
  <si>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</si>
  <si>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</si>
  <si>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</si>
  <si>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</si>
  <si>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</si>
  <si>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</si>
  <si>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</si>
  <si>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</si>
  <si>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</si>
  <si>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</si>
  <si>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</si>
  <si>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</si>
  <si>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</si>
  <si>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</si>
  <si>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</si>
  <si>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</si>
  <si>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</si>
  <si>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</si>
  <si>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</si>
  <si>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</si>
  <si>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</si>
  <si>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</si>
  <si>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</si>
  <si>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</si>
  <si>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</si>
  <si>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</si>
  <si>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</si>
  <si>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</si>
  <si>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</si>
  <si>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</si>
  <si>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</si>
  <si>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</si>
  <si>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</si>
  <si>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</si>
  <si>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</si>
  <si>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</si>
  <si>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</si>
  <si>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</si>
  <si>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</si>
  <si>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</si>
  <si>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</si>
  <si>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</si>
  <si>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</si>
  <si>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</si>
  <si>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</si>
  <si>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</si>
  <si>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</si>
  <si>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</si>
  <si>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</si>
  <si>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</si>
  <si>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</si>
  <si>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</si>
  <si>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</si>
  <si>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</si>
  <si>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</si>
  <si>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</si>
  <si>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</si>
  <si>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</si>
  <si>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</si>
  <si>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</si>
  <si>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</si>
  <si>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</si>
  <si>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</si>
  <si>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</si>
  <si>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</si>
  <si>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</si>
  <si>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</si>
  <si>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</si>
  <si>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</si>
  <si>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</si>
  <si>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</si>
  <si>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</si>
  <si>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</si>
  <si>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</si>
  <si>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</si>
  <si>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</si>
  <si>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</si>
  <si>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</si>
  <si>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</si>
  <si>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</si>
  <si>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</si>
  <si>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</si>
  <si>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</si>
  <si>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</si>
  <si>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</si>
  <si>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</si>
  <si>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</si>
  <si>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</si>
  <si>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</si>
  <si>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</si>
  <si>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</si>
  <si>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</si>
  <si>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</si>
  <si>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</si>
  <si>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</si>
  <si>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</si>
  <si>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</si>
  <si>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</si>
  <si>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</si>
  <si>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</si>
  <si>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</si>
  <si>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</si>
  <si>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</si>
  <si>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</si>
  <si>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</si>
  <si>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</si>
  <si>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</si>
  <si>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</si>
  <si>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</si>
  <si>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</si>
  <si>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</si>
  <si>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</si>
  <si>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</si>
  <si>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</si>
  <si>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</si>
  <si>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</si>
  <si>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</si>
  <si>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</si>
  <si>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</si>
  <si>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</si>
  <si>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</si>
  <si>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</si>
  <si>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</si>
  <si>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</si>
  <si>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</si>
  <si>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</si>
  <si>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</si>
  <si>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</si>
  <si>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</si>
  <si>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</si>
  <si>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</si>
  <si>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</si>
  <si>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</si>
  <si>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</si>
  <si>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</si>
  <si>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</si>
  <si>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</si>
  <si>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</si>
  <si>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</si>
  <si>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</si>
  <si>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</si>
  <si>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</si>
  <si>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</si>
  <si>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</si>
  <si>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</si>
  <si>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</si>
  <si>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</si>
  <si>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</si>
  <si>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</si>
  <si>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</si>
  <si>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</si>
  <si>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</si>
  <si>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</si>
  <si>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</si>
  <si>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</si>
  <si>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</si>
  <si>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</si>
  <si>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</si>
  <si>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</si>
  <si>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</si>
  <si>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</si>
  <si>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</si>
  <si>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</si>
  <si>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</si>
  <si>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</si>
  <si>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</si>
  <si>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</si>
  <si>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</si>
  <si>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</si>
  <si>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</si>
  <si>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</si>
  <si>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</si>
  <si>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</si>
  <si>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</si>
  <si>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</si>
  <si>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</si>
  <si>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</si>
  <si>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</si>
  <si>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</si>
  <si>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</si>
  <si>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</si>
  <si>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</si>
  <si>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</si>
  <si>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</si>
  <si>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</si>
  <si>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</si>
  <si>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</si>
  <si>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</si>
  <si>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</si>
  <si>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</si>
  <si>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</si>
  <si>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</si>
  <si>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</si>
  <si>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</si>
  <si>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</si>
  <si>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</si>
  <si>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</si>
  <si>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</si>
  <si>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</si>
  <si>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</si>
  <si>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</si>
  <si>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</si>
  <si>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</si>
  <si>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</si>
  <si>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</si>
  <si>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</si>
  <si>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</si>
  <si>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</si>
  <si>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</si>
  <si>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</si>
  <si>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</si>
  <si>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</si>
  <si>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</si>
  <si>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</si>
  <si>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</si>
  <si>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</si>
  <si>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</si>
  <si>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</si>
  <si>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</si>
  <si>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</si>
  <si>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</si>
  <si>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</si>
  <si>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</si>
  <si>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</si>
  <si>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</si>
  <si>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</si>
  <si>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</si>
  <si>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</si>
  <si>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</si>
  <si>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</si>
  <si>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</si>
  <si>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</si>
  <si>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</si>
  <si>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</si>
  <si>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</si>
  <si>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</si>
  <si>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</si>
  <si>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</si>
  <si>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</si>
  <si>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</si>
  <si>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</si>
  <si>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</si>
  <si>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</si>
  <si>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</si>
  <si>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</si>
  <si>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</si>
  <si>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</si>
  <si>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</si>
  <si>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</si>
  <si>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</si>
  <si>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</si>
  <si>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</si>
  <si>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</si>
  <si>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</si>
  <si>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</si>
  <si>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</si>
  <si>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</si>
  <si>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</si>
  <si>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</si>
  <si>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</si>
  <si>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</si>
  <si>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</si>
  <si>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</si>
  <si>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</si>
  <si>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</si>
  <si>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</si>
  <si>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</si>
  <si>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</si>
  <si>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</si>
  <si>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</si>
  <si>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</si>
  <si>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</si>
  <si>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</si>
  <si>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</si>
  <si>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</si>
  <si>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</si>
  <si>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</si>
  <si>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</si>
  <si>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</si>
  <si>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</si>
  <si>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</si>
  <si>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</si>
  <si>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</si>
  <si>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</si>
  <si>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</si>
  <si>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</si>
  <si>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</si>
  <si>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</si>
  <si>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</si>
  <si>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</si>
  <si>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</si>
  <si>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</si>
  <si>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</si>
  <si>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</si>
  <si>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</si>
  <si>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</si>
  <si>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</si>
  <si>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</si>
  <si>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</si>
  <si>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</si>
  <si>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</si>
  <si>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</si>
  <si>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</si>
  <si>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</si>
  <si>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</si>
  <si>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</si>
  <si>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</si>
  <si>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</si>
  <si>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</si>
  <si>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</si>
  <si>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</si>
  <si>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</si>
  <si>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</si>
  <si>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</si>
  <si>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</si>
  <si>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</si>
  <si>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</si>
  <si>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</si>
  <si>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</si>
  <si>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</si>
  <si>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</si>
  <si>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</si>
  <si>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</si>
  <si>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</si>
  <si>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</si>
  <si>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</si>
  <si>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</si>
  <si>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</si>
  <si>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</si>
  <si>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</si>
  <si>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</si>
  <si>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</si>
  <si>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</si>
  <si>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</si>
  <si>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</si>
  <si>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</si>
  <si>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</si>
  <si>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</si>
  <si>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</si>
  <si>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</si>
  <si>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</si>
  <si>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</si>
  <si>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</si>
  <si>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</si>
  <si>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</si>
  <si>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</si>
  <si>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</si>
  <si>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</si>
  <si>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</si>
  <si>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</si>
  <si>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</si>
  <si>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</si>
  <si>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</si>
  <si>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</si>
  <si>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</si>
  <si>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</si>
  <si>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</si>
  <si>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</si>
  <si>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</si>
  <si>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</si>
  <si>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</si>
  <si>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</si>
  <si>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</si>
  <si>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</si>
  <si>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</si>
  <si>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</si>
  <si>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</si>
  <si>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</si>
  <si>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</si>
  <si>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</si>
  <si>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</si>
  <si>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</si>
  <si>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</si>
  <si>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</si>
  <si>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</si>
  <si>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</si>
  <si>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</si>
  <si>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</si>
  <si>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</si>
  <si>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</si>
  <si>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</si>
  <si>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</si>
  <si>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</si>
  <si>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</si>
  <si>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</si>
  <si>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</si>
  <si>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</si>
  <si>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</si>
  <si>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</si>
  <si>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</si>
  <si>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</si>
  <si>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</si>
  <si>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</si>
  <si>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</si>
  <si>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</si>
  <si>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</si>
  <si>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</si>
  <si>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</si>
  <si>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</si>
  <si>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</si>
  <si>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</si>
  <si>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</si>
  <si>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</si>
  <si>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</si>
  <si>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</si>
  <si>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</si>
  <si>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</si>
  <si>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</si>
  <si>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</si>
  <si>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</si>
  <si>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</si>
  <si>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</si>
  <si>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</si>
  <si>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</si>
  <si>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</si>
  <si>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</si>
  <si>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</si>
  <si>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</si>
  <si>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</si>
  <si>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</si>
  <si>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</si>
  <si>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</si>
  <si>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</si>
  <si>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</si>
  <si>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</si>
  <si>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</si>
  <si>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</si>
  <si>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</si>
  <si>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</si>
  <si>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</si>
  <si>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</si>
  <si>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</si>
  <si>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</si>
  <si>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</si>
  <si>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</si>
  <si>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</si>
  <si>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</si>
  <si>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</si>
  <si>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</si>
  <si>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</si>
  <si>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</si>
  <si>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</si>
  <si>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</si>
  <si>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</si>
  <si>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</si>
  <si>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</si>
  <si>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</si>
  <si>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</si>
  <si>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</si>
  <si>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</si>
  <si>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</si>
  <si>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</si>
  <si>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</si>
  <si>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</si>
  <si>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</si>
  <si>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</si>
  <si>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</si>
  <si>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</si>
  <si>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</si>
  <si>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</si>
  <si>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</si>
  <si>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</si>
  <si>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</si>
  <si>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</si>
  <si>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</si>
  <si>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</si>
  <si>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</si>
  <si>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</si>
  <si>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</si>
  <si>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</si>
  <si>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</si>
  <si>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</si>
  <si>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</si>
  <si>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</si>
  <si>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</si>
  <si>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</si>
  <si>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</si>
  <si>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</si>
  <si>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</si>
  <si>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</si>
  <si>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</si>
  <si>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</si>
  <si>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</si>
  <si>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</si>
  <si>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</si>
  <si>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</si>
  <si>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</si>
  <si>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</si>
  <si>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</si>
  <si>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</si>
  <si>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</si>
  <si>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</si>
  <si>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</si>
  <si>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</si>
  <si>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</si>
  <si>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</si>
  <si>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</si>
  <si>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</si>
  <si>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</si>
  <si>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</si>
  <si>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</si>
  <si>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</si>
  <si>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</si>
  <si>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</si>
  <si>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</si>
  <si>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</si>
  <si>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</si>
  <si>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</si>
  <si>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</si>
  <si>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</si>
  <si>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</si>
  <si>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</si>
  <si>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</si>
  <si>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</si>
  <si>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</si>
  <si>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</si>
  <si>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</si>
  <si>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</si>
  <si>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</si>
  <si>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</si>
  <si>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</si>
  <si>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</si>
  <si>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</si>
  <si>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</si>
  <si>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</si>
  <si>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</si>
  <si>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</si>
  <si>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</si>
  <si>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</si>
  <si>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</si>
  <si>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</si>
  <si>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</si>
  <si>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</si>
  <si>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</si>
  <si>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</si>
  <si>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</si>
  <si>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</si>
  <si>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</si>
  <si>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</si>
  <si>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</si>
  <si>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</si>
  <si>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</si>
  <si>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</si>
  <si>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</si>
  <si>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</si>
  <si>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</si>
  <si>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</si>
  <si>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</si>
  <si>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</si>
  <si>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</si>
  <si>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</si>
  <si>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</si>
  <si>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</si>
  <si>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</si>
  <si>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</si>
  <si>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</si>
  <si>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</si>
  <si>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</si>
  <si>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</si>
  <si>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</si>
  <si>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</si>
  <si>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</si>
  <si>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</si>
  <si>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</si>
  <si>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</si>
  <si>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</si>
  <si>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</si>
  <si>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</si>
  <si>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</si>
  <si>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</si>
  <si>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</si>
  <si>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</si>
  <si>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</si>
  <si>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</si>
  <si>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</si>
  <si>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</si>
  <si>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</si>
  <si>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</si>
  <si>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</si>
  <si>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</si>
  <si>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</si>
  <si>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</si>
  <si>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</si>
  <si>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</si>
  <si>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</si>
  <si>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</si>
  <si>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</si>
  <si>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</si>
  <si>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</si>
  <si>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</si>
  <si>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</si>
  <si>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</si>
  <si>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</si>
  <si>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</si>
  <si>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</si>
  <si>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</si>
  <si>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</si>
  <si>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</si>
  <si>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</si>
  <si>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</si>
  <si>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</si>
  <si>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</si>
  <si>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</si>
  <si>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</si>
  <si>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</si>
  <si>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</si>
  <si>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</si>
  <si>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</si>
  <si>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</si>
  <si>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</si>
  <si>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</si>
  <si>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</si>
  <si>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</si>
  <si>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</si>
  <si>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</si>
  <si>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</si>
  <si>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</si>
  <si>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</si>
  <si>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</si>
  <si>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</si>
  <si>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</si>
  <si>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</si>
  <si>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</si>
  <si>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</si>
  <si>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</si>
  <si>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</si>
  <si>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</si>
  <si>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</si>
  <si>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</si>
  <si>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</si>
  <si>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</si>
  <si>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</si>
  <si>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</si>
  <si>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</si>
  <si>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</si>
  <si>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</si>
  <si>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</si>
  <si>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</si>
  <si>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</si>
  <si>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</si>
  <si>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</si>
  <si>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</si>
  <si>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</si>
  <si>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</si>
  <si>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</si>
  <si>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</si>
  <si>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</si>
  <si>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</si>
  <si>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</si>
  <si>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</si>
  <si>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</si>
  <si>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</si>
  <si>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</si>
  <si>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</si>
  <si>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</si>
  <si>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</si>
  <si>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</si>
  <si>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</si>
  <si>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</si>
  <si>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</si>
  <si>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</si>
  <si>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</si>
  <si>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</si>
  <si>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</si>
  <si>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</si>
  <si>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</si>
  <si>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</si>
  <si>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</si>
  <si>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</si>
  <si>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</si>
  <si>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</si>
  <si>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</si>
  <si>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</si>
  <si>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</si>
  <si>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</si>
  <si>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</si>
  <si>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</si>
  <si>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</si>
  <si>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</si>
  <si>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</si>
  <si>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</si>
  <si>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</si>
  <si>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</si>
  <si>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</si>
  <si>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</si>
  <si>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</si>
  <si>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</si>
  <si>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</si>
  <si>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</si>
  <si>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</si>
  <si>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</si>
  <si>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</si>
  <si>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</si>
  <si>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</si>
  <si>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</si>
  <si>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</si>
  <si>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</si>
  <si>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</si>
  <si>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</si>
  <si>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</si>
  <si>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</si>
  <si>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</si>
  <si>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</si>
  <si>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</si>
  <si>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</si>
  <si>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</si>
  <si>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</si>
  <si>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</si>
  <si>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</si>
  <si>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</si>
  <si>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</si>
  <si>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</si>
  <si>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</si>
  <si>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</si>
  <si>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</si>
  <si>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</si>
  <si>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</si>
  <si>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</si>
  <si>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</si>
  <si>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</si>
  <si>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</si>
  <si>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</si>
  <si>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</si>
  <si>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</si>
  <si>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</si>
  <si>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</si>
  <si>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</si>
  <si>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</si>
  <si>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</si>
  <si>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</si>
  <si>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</si>
  <si>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</si>
  <si>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</si>
  <si>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</si>
  <si>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</si>
  <si>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</si>
  <si>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</si>
  <si>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</si>
  <si>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</si>
  <si>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</si>
  <si>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</si>
  <si>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</si>
  <si>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</si>
  <si>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</si>
  <si>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</si>
  <si>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</si>
  <si>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</si>
  <si>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</si>
  <si>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</si>
  <si>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</si>
  <si>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</si>
  <si>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</si>
  <si>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</si>
  <si>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</si>
  <si>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</si>
  <si>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</si>
  <si>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</si>
  <si>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</si>
  <si>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</si>
  <si>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</si>
  <si>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</si>
  <si>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</si>
  <si>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</si>
  <si>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</si>
  <si>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</si>
  <si>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</si>
  <si>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</si>
  <si>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</si>
  <si>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</si>
  <si>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</si>
  <si>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</si>
  <si>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</si>
  <si>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</si>
  <si>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</si>
  <si>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</si>
  <si>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</si>
  <si>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</si>
  <si>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</si>
  <si>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</si>
  <si>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</si>
  <si>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</si>
  <si>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</si>
  <si>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</si>
  <si>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</si>
  <si>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</si>
  <si>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</si>
  <si>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</si>
  <si>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</si>
  <si>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</si>
  <si>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</si>
  <si>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</si>
  <si>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</si>
  <si>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</si>
  <si>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</si>
  <si>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</si>
  <si>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</si>
  <si>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</si>
  <si>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</si>
  <si>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</si>
  <si>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</si>
  <si>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</si>
  <si>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</si>
  <si>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</si>
  <si>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</si>
  <si>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</si>
  <si>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</si>
  <si>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</si>
  <si>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</si>
  <si>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</si>
  <si>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</si>
  <si>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</si>
  <si>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</si>
  <si>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</si>
  <si>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</si>
  <si>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</si>
  <si>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</si>
  <si>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</si>
  <si>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</si>
  <si>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</si>
  <si>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</si>
  <si>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</si>
  <si>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</si>
  <si>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</si>
  <si>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</si>
  <si>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</si>
  <si>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</si>
  <si>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</si>
  <si>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</si>
  <si>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</si>
  <si>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</si>
  <si>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</si>
  <si>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</si>
  <si>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</si>
  <si>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</si>
  <si>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</si>
  <si>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</si>
  <si>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</si>
  <si>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</si>
  <si>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</si>
  <si>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</si>
  <si>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</si>
  <si>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</si>
  <si>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</si>
  <si>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</si>
  <si>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</si>
  <si>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</si>
  <si>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</si>
  <si>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</si>
  <si>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</si>
  <si>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</si>
  <si>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</si>
  <si>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</si>
  <si>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</si>
  <si>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</si>
  <si>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</si>
  <si>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</si>
  <si>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</si>
  <si>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</si>
  <si>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</si>
  <si>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</si>
  <si>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</si>
  <si>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</si>
  <si>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</si>
  <si>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</si>
  <si>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</si>
  <si>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</si>
  <si>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</si>
  <si>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</si>
  <si>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</si>
  <si>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</si>
  <si>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</si>
  <si>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</si>
  <si>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</si>
  <si>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</si>
  <si>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</si>
  <si>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</si>
  <si>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</si>
  <si>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</si>
  <si>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</si>
  <si>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</si>
  <si>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</si>
  <si>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</si>
  <si>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</si>
  <si>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</si>
  <si>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</si>
  <si>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</si>
  <si>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</si>
  <si>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</si>
  <si>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</si>
  <si>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</si>
  <si>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</si>
  <si>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</si>
  <si>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</si>
  <si>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</si>
  <si>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</si>
  <si>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</si>
  <si>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</si>
  <si>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</si>
  <si>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</si>
  <si>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</si>
  <si>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</si>
  <si>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</si>
  <si>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</si>
  <si>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</si>
  <si>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</si>
  <si>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</si>
  <si>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</si>
  <si>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</si>
  <si>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</si>
  <si>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</si>
  <si>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</si>
  <si>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</si>
  <si>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</si>
  <si>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</si>
  <si>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</si>
  <si>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</si>
  <si>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</si>
  <si>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</si>
  <si>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</si>
  <si>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</si>
  <si>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</si>
  <si>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</si>
  <si>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</si>
  <si>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</si>
  <si>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</si>
  <si>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</si>
  <si>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</si>
  <si>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</si>
  <si>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</si>
  <si>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</si>
  <si>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</si>
  <si>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</si>
  <si>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</si>
  <si>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</si>
  <si>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</si>
  <si>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</si>
  <si>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</si>
  <si>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</si>
  <si>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</si>
  <si>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</si>
  <si>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</si>
  <si>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</si>
  <si>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</si>
  <si>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</si>
  <si>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</si>
  <si>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</si>
  <si>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</si>
  <si>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</si>
  <si>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</si>
  <si>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</si>
  <si>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</si>
  <si>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</si>
  <si>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</si>
  <si>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</si>
  <si>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</si>
  <si>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</si>
  <si>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</si>
  <si>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</si>
  <si>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</si>
  <si>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</si>
  <si>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</si>
  <si>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</si>
  <si>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</si>
  <si>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</si>
  <si>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</si>
  <si>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</si>
  <si>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</si>
  <si>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</si>
  <si>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</si>
  <si>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</si>
  <si>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</si>
  <si>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</si>
  <si>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</si>
  <si>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</si>
  <si>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</si>
  <si>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</si>
  <si>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</si>
  <si>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</si>
  <si>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</si>
  <si>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</si>
  <si>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</si>
  <si>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</si>
  <si>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</si>
  <si>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</si>
  <si>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</si>
  <si>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</si>
  <si>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</si>
  <si>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</si>
  <si>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</si>
  <si>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</si>
  <si>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</si>
  <si>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</si>
  <si>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</si>
  <si>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</si>
  <si>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</si>
  <si>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</si>
  <si>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</si>
  <si>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</si>
  <si>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</si>
  <si>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</si>
  <si>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</si>
  <si>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</si>
  <si>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</si>
  <si>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</si>
  <si>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</si>
  <si>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</si>
  <si>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</si>
  <si>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</si>
  <si>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</si>
  <si>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</si>
  <si>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</si>
  <si>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</si>
  <si>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</si>
  <si>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</si>
  <si>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</si>
  <si>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</si>
  <si>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</si>
  <si>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</si>
  <si>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</si>
  <si>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</si>
  <si>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</si>
  <si>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</si>
  <si>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</si>
  <si>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</si>
  <si>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</si>
  <si>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</si>
  <si>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</si>
  <si>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</si>
  <si>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</si>
  <si>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</si>
  <si>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</si>
  <si>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</si>
  <si>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</si>
  <si>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</si>
  <si>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</si>
  <si>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</si>
  <si>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</si>
  <si>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</si>
  <si>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</si>
  <si>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</si>
  <si>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</si>
  <si>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</si>
  <si>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</si>
  <si>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</si>
  <si>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</si>
  <si>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</si>
  <si>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</si>
  <si>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</si>
  <si>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</si>
  <si>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</si>
  <si>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</si>
  <si>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</si>
  <si>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</si>
  <si>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</si>
  <si>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</si>
  <si>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</si>
  <si>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</si>
  <si>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</si>
  <si>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</si>
  <si>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</si>
  <si>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</si>
  <si>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</si>
  <si>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</si>
  <si>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</si>
  <si>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</si>
  <si>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</si>
  <si>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</si>
  <si>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</si>
  <si>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</si>
  <si>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</si>
  <si>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</si>
  <si>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</si>
  <si>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</si>
  <si>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</si>
  <si>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</si>
  <si>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</si>
  <si>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</si>
  <si>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</si>
  <si>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</si>
  <si>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</si>
  <si>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</si>
  <si>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</si>
  <si>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</si>
  <si>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</si>
  <si>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</si>
  <si>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</si>
  <si>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</si>
  <si>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</si>
  <si>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</si>
  <si>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</si>
  <si>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</si>
  <si>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</si>
  <si>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</si>
  <si>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</si>
  <si>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</si>
  <si>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</si>
  <si>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</si>
  <si>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</si>
  <si>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</si>
  <si>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</si>
  <si>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</si>
  <si>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</si>
  <si>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</si>
  <si>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</si>
  <si>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</si>
  <si>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</si>
  <si>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</si>
  <si>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</si>
  <si>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</si>
  <si>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</si>
  <si>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</si>
  <si>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</si>
  <si>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</si>
  <si>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</si>
  <si>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</si>
  <si>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</si>
  <si>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</si>
  <si>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</si>
  <si>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</si>
  <si>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</si>
  <si>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</si>
  <si>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</si>
  <si>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</si>
  <si>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</si>
  <si>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</si>
  <si>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</si>
  <si>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</si>
  <si>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</si>
  <si>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</si>
  <si>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</si>
  <si>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</si>
  <si>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</si>
  <si>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</si>
  <si>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</si>
  <si>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</si>
  <si>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</si>
  <si>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</si>
  <si>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</si>
  <si>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</si>
  <si>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</si>
  <si>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</si>
  <si>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</si>
  <si>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</si>
  <si>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</si>
  <si>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</si>
  <si>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</si>
  <si>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</si>
  <si>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</si>
  <si>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</si>
  <si>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</si>
  <si>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</si>
  <si>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</si>
  <si>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</si>
  <si>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</si>
  <si>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</si>
  <si>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</si>
  <si>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</si>
  <si>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</si>
  <si>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</si>
  <si>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</si>
  <si>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</si>
  <si>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</si>
  <si>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</si>
  <si>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</si>
  <si>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</si>
  <si>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</si>
  <si>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</si>
  <si>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</si>
  <si>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</si>
  <si>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</si>
  <si>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</si>
  <si>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</si>
  <si>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</si>
  <si>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</si>
  <si>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</si>
  <si>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</si>
  <si>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</si>
  <si>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</si>
  <si>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</si>
  <si>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</si>
  <si>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</si>
  <si>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</si>
  <si>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</si>
  <si>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</si>
  <si>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</si>
  <si>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</si>
  <si>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</si>
  <si>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</si>
  <si>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</si>
  <si>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</si>
  <si>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</si>
  <si>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</si>
  <si>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</si>
  <si>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</si>
  <si>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</si>
  <si>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</si>
  <si>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</si>
  <si>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</si>
  <si>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</si>
  <si>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</si>
  <si>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</si>
  <si>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</si>
  <si>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</si>
  <si>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</si>
  <si>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</si>
  <si>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</si>
  <si>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</si>
  <si>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</si>
  <si>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</si>
  <si>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</si>
  <si>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</si>
  <si>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</si>
  <si>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</si>
  <si>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</si>
  <si>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</si>
  <si>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</si>
  <si>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</si>
  <si>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</si>
  <si>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</si>
  <si>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</si>
  <si>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</si>
  <si>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</si>
  <si>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</si>
  <si>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</si>
  <si>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</si>
  <si>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</si>
  <si>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</si>
  <si>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</si>
  <si>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</si>
  <si>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</si>
  <si>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</si>
  <si>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</si>
  <si>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</si>
  <si>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</si>
  <si>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</si>
  <si>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</si>
  <si>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</si>
  <si>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</si>
  <si>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</si>
  <si>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</si>
  <si>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</si>
  <si>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</si>
  <si>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</si>
  <si>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</si>
  <si>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</si>
  <si>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</si>
  <si>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</si>
  <si>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</si>
  <si>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</si>
  <si>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</si>
  <si>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</si>
  <si>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</si>
  <si>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</si>
  <si>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</si>
  <si>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</si>
  <si>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</si>
  <si>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</si>
  <si>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</si>
  <si>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</si>
  <si>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</si>
  <si>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</si>
  <si>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</si>
  <si>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</si>
  <si>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</si>
  <si>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</si>
  <si>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</si>
  <si>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</si>
  <si>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</si>
  <si>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</si>
  <si>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</si>
  <si>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</si>
  <si>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</si>
  <si>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</si>
  <si>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</si>
  <si>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</si>
  <si>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</si>
  <si>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</si>
  <si>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</si>
  <si>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</si>
  <si>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</si>
  <si>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</si>
  <si>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</si>
  <si>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</si>
  <si>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</si>
  <si>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</si>
  <si>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</si>
  <si>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</si>
  <si>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</si>
  <si>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</si>
  <si>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</si>
  <si>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</si>
  <si>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</si>
  <si>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</si>
  <si>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</si>
  <si>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</si>
  <si>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</si>
  <si>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</si>
  <si>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</si>
  <si>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</si>
  <si>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</si>
  <si>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</si>
  <si>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</si>
  <si>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</si>
  <si>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</si>
  <si>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</si>
  <si>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</si>
  <si>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</si>
  <si>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</si>
  <si>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</si>
  <si>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</si>
  <si>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</si>
  <si>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</si>
  <si>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</si>
  <si>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</si>
  <si>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</si>
  <si>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</si>
  <si>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</si>
  <si>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</si>
  <si>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</si>
  <si>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</si>
  <si>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</si>
  <si>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</si>
  <si>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</si>
  <si>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</si>
  <si>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</si>
  <si>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</si>
  <si>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</si>
  <si>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</si>
  <si>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</si>
  <si>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</si>
  <si>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</si>
  <si>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</si>
  <si>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</si>
  <si>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</si>
  <si>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</si>
  <si>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</si>
  <si>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</si>
  <si>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</si>
  <si>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</si>
  <si>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</si>
  <si>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</si>
  <si>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</si>
  <si>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</si>
  <si>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</si>
  <si>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</si>
  <si>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</si>
  <si>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</si>
  <si>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</si>
  <si>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</si>
  <si>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</si>
  <si>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</si>
  <si>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</si>
  <si>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</si>
  <si>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</si>
  <si>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</si>
  <si>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</si>
  <si>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</si>
  <si>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</si>
  <si>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</si>
  <si>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</si>
  <si>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</si>
  <si>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</si>
  <si>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</si>
  <si>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</si>
  <si>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</si>
  <si>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</si>
  <si>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</si>
  <si>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</si>
  <si>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</si>
  <si>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</si>
  <si>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</si>
  <si>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</si>
  <si>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</si>
  <si>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</si>
  <si>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</si>
  <si>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</si>
  <si>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</si>
  <si>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</si>
  <si>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</si>
  <si>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</si>
  <si>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</si>
  <si>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</si>
  <si>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</si>
  <si>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</si>
  <si>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</si>
  <si>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</si>
  <si>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</si>
  <si>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</si>
  <si>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</si>
  <si>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</si>
  <si>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</si>
  <si>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</si>
  <si>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</si>
  <si>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</si>
  <si>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</si>
  <si>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</si>
  <si>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</si>
  <si>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</si>
  <si>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</si>
  <si>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</si>
  <si>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</si>
  <si>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</si>
  <si>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</si>
  <si>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</si>
  <si>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</si>
  <si>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</si>
  <si>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</si>
  <si>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</si>
  <si>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</si>
  <si>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</si>
  <si>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</si>
  <si>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</si>
  <si>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</si>
  <si>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</si>
  <si>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</si>
  <si>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</si>
  <si>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</si>
  <si>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</si>
  <si>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</si>
  <si>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</si>
  <si>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</si>
  <si>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</si>
  <si>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</si>
  <si>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</si>
  <si>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</si>
  <si>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</si>
  <si>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</si>
  <si>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</si>
  <si>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</si>
  <si>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</si>
  <si>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</si>
  <si>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</si>
  <si>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</si>
  <si>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</si>
  <si>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</si>
  <si>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</si>
  <si>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</si>
  <si>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</si>
  <si>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</si>
  <si>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</si>
  <si>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</si>
  <si>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</si>
  <si>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</si>
  <si>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</si>
  <si>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</si>
  <si>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</si>
  <si>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</si>
  <si>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</si>
  <si>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</si>
  <si>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</si>
  <si>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</si>
  <si>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</si>
  <si>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</si>
  <si>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</si>
  <si>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</si>
  <si>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</si>
  <si>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</si>
  <si>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</si>
  <si>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</si>
  <si>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</si>
  <si>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</si>
  <si>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</si>
  <si>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</si>
  <si>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</si>
  <si>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</si>
  <si>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</si>
  <si>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</si>
  <si>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</si>
  <si>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</si>
  <si>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</si>
  <si>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</si>
  <si>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</si>
  <si>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</si>
  <si>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</si>
  <si>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</si>
  <si>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</si>
  <si>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</si>
  <si>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</si>
  <si>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</si>
  <si>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</si>
  <si>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</si>
  <si>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</si>
  <si>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</si>
  <si>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</si>
  <si>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</si>
  <si>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</si>
  <si>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</si>
  <si>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</si>
  <si>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</si>
  <si>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</si>
  <si>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</si>
  <si>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</si>
  <si>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</si>
  <si>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</si>
  <si>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</si>
  <si>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</si>
  <si>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</si>
  <si>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</si>
  <si>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</si>
  <si>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</si>
  <si>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</si>
  <si>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</si>
  <si>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</si>
  <si>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</si>
  <si>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</si>
  <si>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</si>
  <si>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</si>
  <si>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</si>
  <si>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</si>
  <si>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</si>
  <si>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</si>
  <si>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</si>
  <si>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</si>
  <si>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</si>
  <si>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</si>
  <si>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</si>
  <si>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</si>
  <si>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</si>
  <si>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</si>
  <si>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</si>
  <si>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</si>
  <si>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</si>
  <si>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</si>
  <si>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</si>
  <si>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</si>
  <si>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</si>
  <si>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</si>
  <si>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</si>
  <si>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</si>
  <si>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</si>
  <si>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</si>
  <si>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</si>
  <si>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</si>
  <si>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</si>
  <si>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</si>
  <si>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</si>
  <si>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</si>
  <si>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</si>
  <si>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</si>
  <si>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</si>
  <si>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</si>
  <si>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</si>
  <si>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</si>
  <si>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</si>
  <si>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</si>
  <si>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</si>
  <si>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</si>
  <si>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</si>
  <si>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</si>
  <si>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</si>
  <si>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</si>
  <si>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</si>
  <si>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</si>
  <si>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</si>
  <si>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</si>
  <si>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</si>
  <si>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</si>
  <si>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</si>
  <si>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</si>
  <si>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</si>
  <si>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</si>
  <si>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</si>
  <si>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</si>
  <si>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</si>
  <si>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</si>
  <si>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</si>
  <si>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</si>
  <si>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</si>
  <si>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</si>
  <si>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</si>
  <si>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</si>
  <si>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</si>
  <si>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</si>
  <si>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</si>
  <si>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</si>
  <si>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</si>
  <si>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</si>
  <si>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</si>
  <si>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</si>
  <si>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</si>
  <si>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</si>
  <si>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</si>
  <si>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</si>
  <si>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</si>
  <si>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</si>
  <si>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</si>
  <si>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</si>
  <si>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</si>
  <si>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</si>
  <si>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</si>
  <si>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</si>
  <si>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</si>
  <si>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</si>
  <si>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</si>
  <si>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</si>
  <si>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</si>
  <si>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</si>
  <si>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</si>
  <si>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</si>
  <si>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</si>
  <si>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</si>
  <si>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</si>
  <si>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</si>
  <si>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</si>
  <si>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</si>
  <si>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</si>
  <si>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</si>
  <si>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</si>
  <si>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</si>
  <si>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</si>
  <si>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</si>
  <si>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</si>
  <si>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</si>
  <si>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</si>
  <si>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</si>
  <si>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</si>
  <si>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</si>
  <si>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</si>
  <si>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</si>
  <si>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</si>
  <si>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</si>
  <si>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</si>
  <si>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</si>
  <si>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</si>
  <si>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</si>
  <si>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</si>
  <si>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</si>
  <si>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</si>
  <si>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</si>
  <si>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</si>
  <si>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</si>
  <si>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</si>
  <si>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</si>
  <si>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</si>
  <si>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</si>
  <si>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</si>
  <si>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</si>
  <si>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</si>
  <si>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</si>
  <si>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</si>
  <si>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</si>
  <si>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</si>
  <si>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</si>
  <si>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</si>
  <si>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</si>
  <si>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</si>
  <si>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</si>
  <si>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</si>
  <si>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</si>
  <si>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</si>
  <si>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</si>
  <si>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</si>
  <si>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</si>
  <si>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</si>
  <si>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</si>
  <si>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</si>
  <si>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</si>
  <si>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</si>
  <si>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</si>
  <si>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</si>
  <si>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</si>
  <si>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</si>
  <si>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</si>
  <si>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</si>
  <si>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</si>
  <si>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</si>
  <si>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</si>
  <si>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</si>
  <si>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</si>
  <si>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</si>
  <si>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</si>
  <si>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</si>
  <si>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</si>
  <si>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</si>
  <si>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</si>
  <si>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</si>
  <si>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</si>
  <si>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</si>
  <si>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</si>
  <si>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</si>
  <si>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</si>
  <si>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</si>
  <si>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</si>
  <si>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</si>
  <si>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</si>
  <si>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</si>
  <si>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</si>
  <si>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</si>
  <si>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</si>
  <si>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</si>
  <si>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</si>
  <si>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</si>
  <si>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</si>
  <si>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</si>
  <si>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</si>
  <si>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</si>
  <si>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</si>
  <si>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</si>
  <si>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</si>
  <si>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</si>
  <si>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</si>
  <si>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</si>
  <si>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</si>
  <si>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</si>
  <si>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</si>
  <si>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</si>
  <si>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</si>
  <si>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</si>
  <si>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</si>
  <si>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</si>
  <si>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</si>
  <si>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</si>
  <si>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</si>
  <si>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</si>
  <si>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</si>
  <si>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</si>
  <si>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</si>
  <si>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</si>
  <si>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</si>
  <si>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</si>
  <si>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</si>
  <si>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</si>
  <si>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</si>
  <si>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</si>
  <si>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</si>
  <si>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</si>
  <si>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</si>
  <si>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</si>
  <si>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</si>
  <si>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</si>
  <si>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</si>
  <si>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</si>
  <si>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</si>
  <si>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</si>
  <si>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</si>
  <si>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</si>
  <si>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</si>
  <si>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</si>
  <si>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</si>
  <si>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</si>
  <si>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</si>
  <si>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</si>
  <si>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</si>
  <si>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</si>
  <si>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</si>
  <si>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</si>
  <si>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</si>
  <si>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</si>
  <si>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</si>
  <si>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</si>
  <si>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</si>
  <si>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</si>
  <si>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</si>
  <si>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</si>
  <si>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</si>
  <si>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</si>
  <si>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</si>
  <si>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</si>
  <si>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</si>
  <si>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</si>
  <si>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</si>
  <si>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</si>
  <si>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</si>
  <si>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</si>
  <si>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</si>
  <si>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</si>
  <si>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</si>
  <si>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</si>
  <si>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</si>
  <si>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</si>
  <si>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</si>
  <si>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</si>
  <si>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</si>
  <si>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</si>
  <si>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</si>
  <si>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</si>
  <si>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</si>
  <si>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</si>
  <si>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</si>
  <si>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</si>
  <si>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</si>
  <si>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</si>
  <si>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</si>
  <si>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</si>
  <si>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</si>
  <si>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</si>
  <si>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</si>
  <si>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</si>
  <si>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</si>
  <si>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</si>
  <si>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</si>
  <si>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</si>
  <si>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</si>
  <si>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</si>
  <si>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</si>
  <si>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</si>
  <si>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</si>
  <si>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</si>
  <si>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</si>
  <si>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</si>
  <si>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</si>
  <si>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</si>
  <si>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</si>
  <si>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</si>
  <si>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</si>
  <si>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</si>
  <si>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</si>
  <si>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</si>
  <si>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</si>
  <si>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</si>
  <si>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</si>
  <si>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</si>
  <si>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</si>
  <si>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</si>
  <si>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</si>
  <si>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</si>
  <si>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</si>
  <si>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</si>
  <si>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</si>
  <si>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</si>
  <si>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</si>
  <si>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</si>
  <si>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</si>
  <si>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</si>
  <si>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</si>
  <si>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</si>
  <si>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</si>
  <si>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</si>
  <si>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</si>
  <si>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</si>
  <si>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</si>
  <si>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</si>
  <si>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</si>
  <si>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</si>
  <si>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</si>
  <si>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</si>
  <si>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</si>
  <si>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</si>
  <si>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</si>
  <si>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</si>
  <si>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</si>
  <si>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</si>
  <si>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</si>
  <si>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</si>
  <si>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</si>
  <si>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</si>
  <si>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</si>
  <si>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</si>
  <si>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</si>
  <si>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</si>
  <si>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</si>
  <si>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</si>
  <si>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</si>
  <si>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</si>
  <si>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</si>
  <si>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</si>
  <si>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</si>
  <si>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</si>
  <si>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</si>
  <si>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</si>
  <si>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</si>
  <si>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</si>
  <si>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</si>
  <si>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</si>
  <si>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</si>
  <si>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</si>
  <si>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</si>
  <si>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</si>
  <si>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</si>
  <si>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</si>
  <si>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</si>
  <si>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</si>
  <si>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</si>
  <si>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</si>
  <si>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</si>
  <si>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</si>
  <si>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</si>
  <si>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</si>
  <si>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</si>
  <si>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</si>
  <si>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</si>
  <si>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</si>
  <si>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</si>
  <si>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</si>
  <si>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</si>
  <si>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</si>
  <si>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</si>
  <si>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</si>
  <si>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</si>
  <si>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</si>
  <si>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</si>
  <si>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</si>
  <si>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</si>
  <si>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</si>
  <si>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</si>
  <si>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</si>
  <si>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</si>
  <si>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</si>
  <si>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</si>
  <si>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</si>
  <si>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</si>
  <si>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</si>
  <si>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</si>
  <si>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</si>
  <si>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</si>
  <si>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</si>
  <si>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</si>
  <si>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</si>
  <si>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</si>
  <si>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</si>
  <si>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</si>
  <si>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</si>
  <si>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</si>
  <si>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</si>
  <si>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</si>
  <si>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</si>
  <si>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</si>
  <si>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</si>
  <si>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</si>
  <si>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</si>
  <si>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</si>
  <si>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</si>
  <si>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</si>
  <si>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</si>
  <si>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</si>
  <si>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</si>
  <si>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</si>
  <si>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</si>
  <si>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</si>
  <si>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</si>
  <si>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</si>
  <si>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</si>
  <si>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</si>
  <si>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</si>
  <si>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</si>
  <si>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</si>
  <si>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</si>
  <si>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</si>
  <si>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</si>
  <si>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</si>
  <si>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</si>
  <si>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</si>
  <si>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</si>
  <si>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</si>
  <si>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</si>
  <si>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</si>
  <si>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</si>
  <si>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</si>
  <si>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</si>
  <si>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</si>
  <si>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</si>
  <si>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</si>
  <si>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</si>
  <si>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</si>
  <si>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</si>
  <si>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</si>
  <si>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</si>
  <si>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</si>
  <si>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</si>
  <si>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</si>
  <si>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</si>
  <si>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</si>
  <si>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</si>
  <si>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</si>
  <si>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</si>
  <si>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</si>
  <si>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</si>
  <si>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</si>
  <si>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</si>
  <si>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</si>
  <si>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</si>
  <si>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</si>
  <si>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</si>
  <si>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</si>
  <si>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</si>
  <si>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</si>
  <si>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</si>
  <si>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</si>
  <si>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</si>
  <si>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</si>
  <si>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</si>
  <si>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</si>
  <si>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</si>
  <si>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</si>
  <si>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</si>
  <si>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</si>
  <si>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</si>
  <si>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</si>
  <si>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</si>
  <si>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</si>
  <si>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</si>
  <si>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</si>
  <si>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</si>
  <si>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</si>
  <si>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</si>
  <si>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</si>
  <si>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</si>
  <si>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</si>
  <si>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</si>
  <si>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</si>
  <si>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</si>
  <si>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</si>
  <si>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</si>
  <si>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</si>
  <si>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</si>
  <si>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</si>
  <si>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</si>
  <si>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</si>
  <si>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</si>
  <si>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</si>
  <si>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</si>
  <si>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</si>
  <si>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</si>
  <si>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</si>
  <si>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</si>
  <si>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</si>
  <si>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</si>
  <si>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</si>
  <si>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</si>
  <si>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</si>
  <si>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</si>
  <si>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</si>
  <si>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</si>
  <si>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</si>
  <si>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</si>
  <si>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</si>
  <si>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</si>
  <si>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</si>
  <si>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</si>
  <si>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</si>
  <si>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</si>
  <si>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</si>
  <si>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</si>
  <si>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</si>
  <si>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</si>
  <si>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</si>
  <si>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</si>
  <si>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</si>
  <si>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</si>
  <si>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</si>
  <si>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</si>
  <si>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</si>
  <si>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</si>
  <si>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</si>
  <si>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</si>
  <si>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</si>
  <si>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</si>
  <si>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</si>
  <si>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</si>
  <si>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</si>
  <si>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</si>
  <si>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</si>
  <si>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</si>
  <si>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</si>
  <si>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</si>
  <si>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</si>
  <si>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</si>
  <si>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</si>
  <si>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</si>
  <si>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</si>
  <si>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</si>
  <si>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</si>
  <si>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</si>
  <si>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</si>
  <si>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</si>
  <si>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</si>
  <si>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</si>
  <si>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</si>
  <si>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</si>
  <si>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</si>
  <si>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</si>
  <si>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</si>
  <si>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</si>
  <si>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</si>
  <si>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</si>
  <si>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</si>
  <si>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</si>
  <si>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</si>
  <si>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</si>
  <si>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</si>
  <si>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</si>
  <si>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</si>
  <si>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</si>
  <si>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</si>
  <si>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</si>
  <si>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</si>
  <si>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</si>
  <si>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</si>
  <si>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</si>
  <si>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</si>
  <si>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</si>
  <si>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</si>
  <si>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</si>
  <si>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</si>
  <si>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</si>
  <si>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</si>
  <si>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</si>
  <si>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</si>
  <si>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</si>
  <si>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</si>
  <si>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</si>
  <si>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</si>
  <si>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</si>
  <si>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</si>
  <si>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</si>
  <si>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</si>
  <si>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</si>
  <si>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</si>
  <si>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</si>
  <si>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</si>
  <si>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</si>
  <si>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</si>
  <si>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</si>
  <si>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</si>
  <si>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</si>
  <si>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</si>
  <si>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</si>
  <si>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</si>
  <si>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</si>
  <si>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</si>
  <si>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</si>
  <si>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</si>
  <si>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</si>
  <si>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</si>
  <si>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</si>
  <si>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</si>
  <si>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</si>
  <si>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</si>
  <si>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</si>
  <si>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</si>
  <si>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</si>
  <si>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</si>
  <si>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</si>
  <si>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</si>
  <si>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</si>
  <si>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</si>
  <si>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</si>
  <si>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</si>
  <si>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</si>
  <si>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</si>
  <si>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</si>
  <si>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</si>
  <si>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</si>
  <si>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</si>
  <si>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</si>
  <si>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</si>
  <si>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</si>
  <si>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</si>
  <si>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</si>
  <si>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</si>
  <si>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</si>
  <si>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</si>
  <si>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</si>
  <si>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</si>
  <si>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</si>
  <si>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</si>
  <si>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</si>
  <si>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</si>
  <si>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</si>
  <si>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</si>
  <si>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</si>
  <si>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</si>
  <si>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</si>
  <si>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</si>
  <si>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</si>
  <si>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</si>
  <si>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</si>
  <si>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</si>
  <si>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</si>
  <si>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</si>
  <si>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</si>
  <si>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</si>
  <si>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</si>
  <si>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</si>
  <si>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</si>
  <si>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</si>
  <si>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</si>
  <si>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</si>
  <si>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</si>
  <si>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</si>
  <si>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</si>
  <si>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</si>
  <si>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</si>
  <si>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</si>
  <si>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</si>
  <si>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</si>
  <si>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</si>
  <si>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</si>
  <si>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</si>
  <si>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</si>
  <si>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</si>
  <si>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</si>
  <si>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</si>
  <si>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</si>
  <si>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</si>
  <si>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</si>
  <si>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</si>
  <si>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</si>
  <si>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</si>
  <si>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</si>
  <si>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</si>
  <si>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</si>
  <si>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</si>
  <si>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</si>
  <si>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</si>
  <si>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</si>
  <si>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</si>
  <si>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</si>
  <si>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</si>
  <si>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</si>
  <si>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</si>
  <si>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</si>
  <si>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</si>
  <si>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</si>
  <si>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</si>
  <si>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</si>
  <si>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</si>
  <si>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</si>
  <si>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</si>
  <si>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</si>
  <si>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</si>
  <si>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</si>
  <si>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</si>
  <si>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</si>
  <si>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</si>
  <si>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</si>
  <si>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</si>
  <si>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</si>
  <si>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</si>
  <si>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</si>
  <si>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</si>
  <si>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</si>
  <si>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</si>
  <si>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</si>
  <si>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</si>
  <si>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</si>
  <si>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</si>
  <si>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</si>
  <si>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</si>
  <si>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</si>
  <si>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</si>
  <si>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</si>
  <si>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</si>
  <si>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</si>
  <si>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</si>
  <si>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</si>
  <si>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</si>
  <si>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</si>
  <si>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</si>
  <si>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</si>
  <si>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</si>
  <si>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</si>
  <si>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</si>
  <si>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</si>
  <si>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</si>
  <si>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</si>
  <si>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</si>
  <si>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</si>
  <si>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</si>
  <si>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</si>
  <si>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</si>
  <si>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</si>
  <si>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</si>
  <si>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</si>
  <si>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</si>
  <si>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</si>
  <si>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</si>
  <si>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</si>
  <si>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</si>
  <si>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</si>
  <si>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</si>
  <si>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</si>
  <si>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</si>
  <si>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</si>
  <si>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</si>
  <si>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</si>
  <si>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</si>
  <si>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</si>
  <si>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</si>
  <si>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</si>
  <si>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</si>
  <si>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</si>
  <si>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</si>
  <si>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</si>
  <si>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</si>
  <si>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</si>
  <si>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</si>
  <si>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</si>
  <si>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</si>
  <si>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</si>
  <si>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</si>
  <si>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</si>
  <si>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</si>
  <si>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</si>
  <si>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</si>
  <si>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</si>
  <si>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</si>
  <si>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</si>
  <si>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</si>
  <si>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</si>
  <si>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</si>
  <si>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</si>
  <si>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</si>
  <si>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</si>
  <si>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</si>
  <si>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</si>
  <si>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</si>
  <si>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</si>
  <si>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</si>
  <si>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</si>
  <si>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</si>
  <si>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</si>
  <si>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</si>
  <si>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</si>
  <si>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</si>
  <si>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</si>
  <si>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</si>
  <si>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</si>
  <si>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</si>
  <si>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</si>
  <si>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</si>
  <si>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</si>
  <si>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</si>
  <si>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</si>
  <si>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</si>
  <si>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</si>
  <si>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</si>
  <si>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</si>
  <si>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</si>
  <si>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</si>
  <si>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</si>
  <si>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</si>
  <si>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</si>
  <si>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</si>
  <si>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</si>
  <si>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</si>
  <si>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</si>
  <si>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</si>
  <si>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</si>
  <si>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</si>
  <si>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</si>
  <si>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</si>
  <si>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</si>
  <si>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</si>
  <si>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</si>
  <si>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</si>
  <si>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</si>
  <si>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</si>
  <si>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</si>
  <si>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</si>
  <si>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</si>
  <si>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</si>
  <si>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</si>
  <si>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</si>
  <si>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</si>
  <si>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</si>
  <si>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</si>
  <si>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</si>
  <si>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</si>
  <si>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</si>
  <si>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</si>
  <si>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</si>
  <si>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</si>
  <si>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</si>
  <si>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</si>
  <si>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</si>
  <si>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</si>
  <si>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</si>
  <si>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</si>
  <si>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</si>
  <si>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</si>
  <si>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</si>
  <si>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</si>
  <si>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</si>
  <si>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</si>
  <si>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</si>
  <si>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</si>
  <si>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</si>
  <si>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</si>
  <si>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</si>
  <si>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</si>
  <si>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</si>
  <si>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</si>
  <si>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</si>
  <si>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</si>
  <si>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</si>
  <si>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</si>
  <si>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</si>
  <si>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</si>
  <si>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</si>
  <si>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</si>
  <si>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</si>
  <si>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</si>
  <si>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</si>
  <si>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</si>
  <si>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</si>
  <si>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</si>
  <si>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</si>
  <si>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</si>
  <si>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</si>
  <si>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</si>
  <si>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</si>
  <si>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</si>
  <si>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</si>
  <si>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</si>
  <si>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</si>
  <si>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</si>
  <si>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</si>
  <si>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</si>
  <si>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</si>
  <si>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</si>
  <si>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</si>
  <si>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</si>
  <si>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</si>
  <si>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</si>
  <si>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</si>
  <si>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</si>
  <si>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</si>
  <si>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</si>
  <si>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</si>
  <si>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</si>
  <si>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</si>
  <si>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</si>
  <si>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</si>
  <si>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</si>
  <si>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</si>
  <si>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</si>
  <si>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</si>
  <si>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</si>
  <si>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</si>
  <si>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</si>
  <si>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</si>
  <si>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</si>
  <si>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</si>
  <si>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</si>
  <si>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</si>
  <si>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</si>
  <si>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</si>
  <si>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</si>
  <si>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</si>
  <si>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</si>
  <si>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</si>
  <si>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</si>
  <si>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</si>
  <si>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</si>
  <si>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</si>
  <si>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</si>
  <si>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</si>
  <si>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</si>
  <si>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</si>
  <si>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</si>
  <si>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</si>
  <si>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</si>
  <si>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</si>
  <si>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</si>
  <si>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</si>
  <si>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</si>
  <si>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</si>
  <si>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</si>
  <si>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</si>
  <si>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</si>
  <si>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</si>
  <si>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</si>
  <si>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</si>
  <si>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</si>
  <si>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</si>
  <si>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</si>
  <si>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</si>
  <si>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</si>
  <si>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</si>
  <si>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</si>
  <si>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</si>
  <si>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</si>
  <si>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</si>
  <si>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</si>
  <si>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</si>
  <si>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</si>
  <si>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</si>
  <si>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</si>
  <si>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</si>
  <si>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</si>
  <si>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</si>
  <si>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</si>
  <si>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</si>
  <si>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</si>
  <si>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</si>
  <si>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</si>
  <si>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</si>
  <si>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</si>
  <si>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</si>
  <si>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</si>
  <si>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</si>
  <si>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</si>
  <si>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</si>
  <si>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</si>
  <si>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</si>
  <si>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</si>
  <si>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</si>
  <si>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</si>
  <si>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</si>
  <si>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</si>
  <si>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</si>
  <si>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</si>
  <si>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</si>
  <si>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</si>
  <si>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</si>
  <si>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</si>
  <si>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</si>
  <si>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</si>
  <si>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</si>
  <si>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</si>
  <si>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</si>
  <si>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</si>
  <si>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</si>
  <si>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</si>
  <si>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</si>
  <si>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</si>
  <si>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</si>
  <si>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</si>
  <si>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</si>
  <si>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</si>
  <si>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</si>
  <si>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</si>
  <si>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</si>
  <si>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</si>
  <si>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</si>
  <si>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</si>
  <si>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</si>
  <si>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</si>
  <si>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</si>
  <si>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</si>
  <si>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</si>
  <si>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</si>
  <si>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</si>
  <si>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</si>
  <si>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</si>
  <si>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</si>
  <si>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</si>
  <si>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</si>
  <si>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</si>
  <si>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</si>
  <si>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</si>
  <si>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</si>
  <si>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</si>
  <si>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</si>
  <si>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</si>
  <si>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</si>
  <si>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</si>
  <si>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</si>
  <si>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</si>
  <si>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</si>
  <si>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</si>
  <si>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</si>
  <si>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</si>
  <si>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</si>
  <si>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</si>
  <si>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</si>
  <si>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</si>
  <si>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</si>
  <si>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</si>
  <si>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</si>
  <si>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</si>
  <si>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</si>
  <si>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</si>
  <si>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</si>
  <si>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</si>
  <si>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</si>
  <si>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</si>
  <si>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</si>
  <si>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</si>
  <si>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</si>
  <si>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</si>
  <si>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</si>
  <si>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</si>
  <si>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</si>
  <si>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</si>
  <si>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</si>
  <si>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</si>
  <si>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</si>
  <si>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</si>
  <si>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</si>
  <si>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</si>
  <si>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</si>
  <si>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</si>
  <si>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</si>
  <si>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</si>
  <si>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</si>
  <si>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</si>
  <si>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</si>
  <si>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</si>
  <si>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</si>
  <si>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</si>
  <si>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</si>
  <si>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</si>
  <si>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</si>
  <si>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</si>
  <si>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</si>
  <si>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</si>
  <si>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</si>
  <si>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</si>
  <si>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</si>
  <si>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</si>
  <si>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</si>
  <si>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</si>
  <si>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</si>
  <si>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</si>
  <si>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</si>
  <si>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</si>
  <si>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</si>
  <si>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</si>
  <si>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</si>
  <si>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</si>
  <si>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</si>
  <si>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</si>
  <si>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</si>
  <si>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</si>
  <si>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</si>
  <si>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</si>
  <si>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</si>
  <si>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</si>
  <si>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</si>
  <si>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</si>
  <si>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</si>
  <si>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</si>
  <si>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</si>
  <si>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</si>
  <si>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</si>
  <si>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</si>
  <si>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</si>
  <si>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</si>
  <si>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</si>
  <si>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</si>
  <si>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</si>
  <si>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</si>
  <si>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</si>
  <si>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</si>
  <si>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</si>
  <si>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</si>
  <si>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</si>
  <si>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</si>
  <si>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</si>
  <si>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</si>
  <si>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</si>
  <si>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</si>
  <si>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</si>
  <si>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</si>
  <si>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</si>
  <si>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</si>
  <si>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</si>
  <si>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</si>
  <si>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</si>
  <si>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</si>
  <si>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</si>
  <si>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</si>
  <si>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</si>
  <si>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</si>
  <si>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</si>
  <si>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</si>
  <si>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</si>
  <si>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</si>
  <si>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</si>
  <si>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</si>
  <si>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</si>
  <si>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</si>
  <si>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</si>
  <si>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</si>
  <si>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</si>
  <si>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</si>
  <si>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</si>
  <si>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</si>
  <si>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</si>
  <si>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</si>
  <si>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</si>
  <si>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</si>
  <si>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</si>
  <si>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</si>
  <si>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</si>
  <si>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</si>
  <si>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</si>
  <si>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</si>
  <si>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</si>
  <si>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</si>
  <si>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</si>
  <si>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</si>
  <si>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</si>
  <si>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</si>
  <si>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</si>
  <si>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</si>
  <si>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</si>
  <si>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</si>
  <si>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</si>
  <si>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</si>
  <si>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</si>
  <si>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</si>
  <si>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</si>
  <si>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</si>
  <si>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</si>
  <si>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</si>
  <si>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</si>
  <si>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</si>
  <si>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</si>
  <si>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</si>
  <si>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</si>
  <si>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</si>
  <si>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</si>
  <si>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</si>
  <si>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</si>
  <si>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</si>
  <si>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</si>
  <si>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</si>
  <si>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</si>
  <si>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</si>
  <si>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</si>
  <si>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</si>
  <si>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</si>
  <si>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</si>
  <si>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</si>
  <si>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</si>
  <si>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</si>
  <si>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</si>
  <si>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</si>
  <si>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</si>
  <si>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</si>
  <si>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</si>
  <si>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</si>
  <si>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</si>
  <si>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</si>
  <si>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</si>
  <si>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</si>
  <si>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</si>
  <si>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</si>
  <si>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</si>
  <si>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</si>
  <si>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</si>
  <si>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</si>
  <si>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</si>
  <si>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</si>
  <si>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</si>
  <si>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</si>
  <si>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</si>
  <si>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</si>
  <si>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</si>
  <si>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</si>
  <si>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</si>
  <si>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</si>
  <si>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</si>
  <si>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</si>
  <si>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</si>
  <si>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</si>
  <si>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</si>
  <si>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</si>
  <si>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</si>
  <si>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</si>
  <si>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</si>
  <si>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</si>
  <si>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</si>
  <si>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</si>
  <si>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</si>
  <si>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</si>
  <si>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</si>
  <si>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</si>
  <si>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</si>
  <si>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</si>
  <si>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</si>
  <si>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</si>
  <si>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</si>
  <si>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</si>
  <si>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</si>
  <si>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</si>
  <si>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</si>
  <si>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</si>
  <si>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</si>
  <si>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</si>
  <si>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</si>
  <si>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</si>
  <si>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</si>
  <si>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</si>
  <si>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</si>
  <si>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</si>
  <si>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</si>
  <si>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</si>
  <si>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</si>
  <si>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</si>
  <si>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</si>
  <si>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</si>
  <si>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</si>
  <si>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</si>
  <si>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</si>
  <si>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</si>
  <si>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</si>
  <si>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</si>
  <si>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</si>
  <si>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</si>
  <si>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</si>
  <si>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</si>
  <si>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</si>
  <si>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</si>
  <si>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</si>
  <si>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</si>
  <si>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</si>
  <si>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</si>
  <si>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</si>
  <si>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</si>
  <si>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</si>
  <si>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</si>
  <si>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</si>
  <si>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</si>
  <si>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</si>
  <si>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</si>
  <si>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</si>
  <si>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</si>
  <si>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</si>
  <si>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</si>
  <si>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</si>
  <si>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</si>
  <si>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</si>
  <si>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</si>
  <si>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</si>
  <si>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</si>
  <si>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</si>
  <si>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</si>
  <si>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</si>
  <si>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</si>
  <si>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</si>
  <si>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</si>
  <si>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</si>
  <si>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</si>
  <si>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</si>
  <si>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</si>
  <si>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</si>
  <si>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</si>
  <si>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</si>
  <si>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</si>
  <si>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</si>
  <si>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</si>
  <si>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</si>
  <si>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</si>
  <si>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</si>
  <si>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</si>
  <si>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</si>
  <si>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</si>
  <si>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</si>
  <si>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</si>
  <si>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</si>
  <si>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</si>
  <si>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</si>
  <si>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</si>
  <si>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</si>
  <si>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</si>
  <si>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</si>
  <si>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</si>
  <si>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</si>
  <si>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</si>
  <si>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</si>
  <si>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</si>
  <si>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</si>
  <si>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</si>
  <si>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</si>
  <si>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</si>
  <si>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</si>
  <si>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</si>
  <si>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</si>
  <si>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</si>
  <si>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</si>
  <si>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</si>
  <si>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</si>
  <si>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</si>
  <si>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</si>
  <si>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</si>
  <si>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</si>
  <si>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</si>
  <si>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</si>
  <si>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</si>
  <si>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</si>
  <si>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</si>
  <si>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</si>
  <si>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</si>
  <si>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</si>
  <si>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</si>
  <si>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</si>
  <si>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</si>
  <si>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</si>
  <si>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</si>
  <si>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</si>
  <si>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</si>
  <si>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</si>
  <si>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</si>
  <si>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</si>
  <si>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</si>
  <si>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</si>
  <si>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</si>
  <si>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</si>
  <si>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</si>
  <si>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</si>
  <si>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</si>
  <si>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</si>
  <si>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</si>
  <si>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</si>
  <si>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</si>
  <si>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</si>
  <si>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</si>
  <si>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</si>
  <si>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</si>
  <si>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</si>
  <si>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</si>
  <si>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</si>
  <si>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</si>
  <si>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</si>
  <si>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</si>
  <si>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</si>
  <si>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</si>
  <si>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</si>
  <si>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</si>
  <si>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</si>
  <si>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</si>
  <si>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</si>
  <si>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</si>
  <si>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</si>
  <si>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</si>
  <si>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</si>
  <si>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</si>
  <si>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</si>
  <si>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</si>
  <si>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</si>
  <si>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</si>
  <si>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</si>
  <si>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</si>
  <si>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</si>
  <si>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</si>
  <si>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</si>
  <si>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</si>
  <si>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</si>
  <si>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</si>
  <si>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</si>
  <si>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</si>
  <si>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</si>
  <si>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</si>
  <si>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</si>
  <si>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</si>
  <si>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</si>
  <si>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</si>
  <si>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</si>
  <si>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</si>
  <si>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</si>
  <si>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</si>
  <si>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</si>
  <si>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</si>
  <si>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</si>
  <si>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</si>
  <si>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</si>
  <si>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</si>
  <si>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</si>
  <si>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</si>
  <si>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</si>
  <si>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</si>
  <si>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</si>
  <si>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</si>
  <si>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</si>
  <si>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</si>
  <si>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</si>
  <si>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</si>
  <si>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</si>
  <si>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</si>
  <si>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</si>
  <si>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</si>
  <si>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</si>
  <si>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</si>
  <si>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</si>
  <si>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</si>
  <si>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</si>
  <si>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</si>
  <si>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</si>
  <si>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</si>
  <si>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</si>
  <si>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</si>
  <si>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</si>
  <si>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</si>
  <si>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</si>
  <si>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</si>
  <si>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</si>
  <si>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</si>
  <si>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</si>
  <si>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</si>
  <si>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</si>
  <si>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</si>
  <si>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</si>
  <si>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</si>
  <si>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</si>
  <si>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</si>
  <si>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</si>
  <si>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</si>
  <si>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</si>
  <si>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</si>
  <si>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</si>
  <si>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</si>
  <si>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</si>
  <si>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</si>
  <si>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</si>
  <si>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</si>
  <si>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</si>
  <si>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</si>
  <si>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</si>
  <si>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</si>
  <si>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</si>
  <si>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</si>
  <si>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</si>
  <si>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</si>
  <si>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</si>
  <si>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</si>
  <si>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</si>
  <si>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</si>
  <si>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</si>
  <si>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</si>
  <si>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</si>
  <si>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</si>
  <si>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</si>
  <si>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</si>
  <si>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</si>
  <si>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</si>
  <si>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</si>
  <si>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</si>
  <si>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</si>
  <si>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</si>
  <si>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</si>
  <si>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</si>
  <si>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</si>
  <si>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</si>
  <si>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</si>
  <si>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</si>
  <si>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</si>
  <si>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</si>
  <si>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</si>
  <si>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</si>
  <si>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</si>
  <si>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</si>
  <si>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</si>
  <si>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</si>
  <si>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</si>
  <si>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</si>
  <si>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</si>
  <si>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</si>
  <si>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</si>
  <si>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</si>
  <si>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</si>
  <si>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</si>
  <si>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</si>
  <si>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</si>
  <si>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</si>
  <si>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</si>
  <si>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</si>
  <si>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</si>
  <si>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</si>
  <si>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</si>
  <si>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</si>
  <si>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</si>
  <si>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</si>
  <si>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</si>
  <si>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</si>
  <si>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</si>
  <si>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</si>
  <si>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</si>
  <si>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</si>
  <si>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</si>
  <si>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</si>
  <si>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</si>
  <si>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</si>
  <si>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</si>
  <si>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</si>
  <si>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</si>
  <si>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</si>
  <si>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</si>
  <si>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</si>
  <si>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</si>
  <si>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</si>
  <si>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</si>
  <si>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</si>
  <si>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</si>
  <si>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</si>
  <si>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</si>
  <si>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</si>
  <si>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</si>
  <si>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</si>
  <si>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</si>
  <si>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</si>
  <si>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</si>
  <si>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</si>
  <si>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</si>
  <si>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</si>
  <si>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</si>
  <si>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</si>
  <si>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</si>
  <si>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</si>
  <si>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</si>
  <si>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</si>
  <si>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</si>
  <si>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</si>
  <si>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</si>
  <si>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</si>
  <si>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</si>
  <si>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</si>
  <si>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</si>
  <si>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</si>
  <si>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</si>
  <si>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</si>
  <si>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</si>
  <si>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</si>
  <si>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</si>
  <si>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</si>
  <si>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</si>
  <si>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</si>
  <si>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</si>
  <si>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</si>
  <si>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</si>
  <si>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</si>
  <si>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</si>
  <si>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</si>
  <si>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</si>
  <si>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</si>
  <si>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</si>
  <si>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</si>
  <si>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</si>
  <si>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</si>
  <si>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</si>
  <si>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</si>
  <si>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</si>
  <si>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</si>
  <si>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</si>
  <si>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</si>
  <si>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</si>
  <si>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</si>
  <si>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</si>
  <si>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</si>
  <si>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</si>
  <si>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</si>
  <si>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</si>
  <si>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</si>
  <si>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</si>
  <si>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</si>
  <si>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</si>
  <si>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</si>
  <si>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</si>
  <si>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</si>
  <si>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</si>
  <si>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</si>
  <si>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</si>
  <si>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</si>
  <si>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</si>
  <si>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</si>
  <si>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</si>
  <si>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</si>
  <si>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</si>
  <si>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</si>
  <si>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</si>
  <si>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</si>
  <si>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</si>
  <si>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</si>
  <si>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</si>
  <si>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</si>
  <si>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</si>
  <si>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</si>
  <si>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</si>
  <si>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</si>
  <si>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</si>
  <si>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</si>
  <si>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</si>
  <si>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</si>
  <si>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</si>
  <si>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</si>
  <si>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</si>
  <si>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</si>
  <si>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</si>
  <si>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</si>
  <si>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</si>
  <si>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</si>
  <si>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</si>
  <si>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</si>
  <si>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</si>
  <si>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</si>
  <si>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</si>
  <si>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</si>
  <si>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</si>
  <si>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</si>
  <si>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</si>
  <si>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</si>
  <si>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</si>
  <si>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</si>
  <si>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</si>
  <si>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</si>
  <si>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</si>
  <si>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</si>
  <si>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</si>
  <si>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</si>
  <si>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</si>
  <si>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</si>
  <si>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</si>
  <si>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</si>
  <si>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</si>
  <si>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</si>
  <si>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</si>
  <si>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</si>
  <si>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</si>
  <si>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</si>
  <si>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</si>
  <si>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</si>
  <si>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</si>
  <si>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</si>
  <si>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</si>
  <si>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</si>
  <si>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</si>
  <si>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</si>
  <si>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</si>
  <si>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</si>
  <si>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</si>
  <si>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</si>
  <si>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</si>
  <si>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</si>
  <si>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</si>
  <si>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</si>
  <si>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</si>
  <si>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</si>
  <si>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</si>
  <si>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</si>
  <si>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</si>
  <si>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</si>
  <si>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</si>
  <si>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</si>
  <si>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</si>
  <si>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</si>
  <si>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</si>
  <si>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</si>
  <si>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</si>
  <si>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</si>
  <si>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</si>
  <si>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</si>
  <si>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</si>
  <si>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</si>
  <si>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</si>
  <si>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</si>
  <si>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</si>
  <si>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</si>
  <si>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</si>
  <si>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</si>
  <si>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</si>
  <si>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</si>
  <si>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</si>
  <si>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</si>
  <si>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</si>
  <si>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</si>
  <si>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</si>
  <si>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</si>
  <si>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</si>
  <si>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</si>
  <si>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</si>
  <si>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</si>
  <si>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</si>
  <si>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</si>
  <si>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</si>
  <si>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</si>
  <si>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</si>
  <si>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</si>
  <si>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</si>
  <si>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</si>
  <si>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</si>
  <si>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</si>
  <si>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</si>
  <si>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</si>
  <si>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</si>
  <si>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</si>
  <si>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</si>
  <si>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</si>
  <si>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</si>
  <si>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</si>
  <si>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</si>
  <si>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</si>
  <si>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</si>
  <si>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</si>
  <si>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</si>
  <si>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</si>
  <si>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</si>
  <si>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</si>
  <si>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</si>
  <si>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</si>
  <si>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</si>
  <si>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</si>
  <si>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</si>
  <si>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</si>
  <si>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</si>
  <si>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</si>
  <si>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</si>
  <si>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</si>
  <si>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</si>
  <si>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</si>
  <si>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</si>
  <si>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</si>
  <si>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</si>
  <si>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</si>
  <si>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</si>
  <si>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</si>
  <si>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</si>
  <si>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</si>
  <si>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</si>
  <si>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</si>
  <si>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</si>
  <si>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</si>
  <si>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</si>
  <si>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</si>
  <si>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</si>
  <si>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</si>
  <si>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</si>
  <si>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</si>
  <si>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</si>
  <si>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</si>
  <si>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</si>
  <si>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</si>
  <si>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</si>
  <si>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</si>
  <si>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</si>
  <si>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</si>
  <si>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</si>
  <si>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</si>
  <si>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</si>
  <si>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</si>
  <si>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</si>
  <si>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</si>
  <si>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</si>
  <si>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</si>
  <si>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</si>
  <si>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</si>
  <si>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</si>
  <si>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</si>
  <si>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</si>
  <si>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</si>
  <si>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</si>
  <si>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</si>
  <si>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</si>
  <si>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</si>
  <si>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</si>
  <si>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</si>
  <si>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</si>
  <si>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</si>
  <si>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</si>
  <si>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</si>
  <si>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</si>
  <si>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</si>
  <si>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</si>
  <si>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</si>
  <si>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</si>
  <si>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</si>
  <si>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</si>
  <si>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</si>
  <si>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</si>
  <si>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</si>
  <si>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</si>
  <si>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</si>
  <si>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</si>
  <si>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</si>
  <si>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</si>
  <si>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</si>
  <si>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</si>
  <si>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</si>
  <si>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</si>
  <si>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</si>
  <si>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</si>
  <si>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</si>
  <si>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</si>
  <si>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</si>
  <si>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</si>
  <si>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</si>
  <si>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</si>
  <si>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</si>
  <si>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</si>
  <si>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</si>
  <si>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</si>
  <si>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</si>
  <si>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</si>
  <si>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</si>
  <si>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</si>
  <si>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</si>
  <si>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</si>
  <si>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</si>
  <si>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</si>
  <si>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</si>
  <si>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</si>
  <si>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</si>
  <si>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</si>
  <si>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</si>
  <si>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</si>
  <si>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</si>
  <si>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</si>
  <si>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</si>
  <si>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</si>
  <si>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</si>
  <si>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</si>
  <si>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</si>
  <si>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</si>
  <si>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</si>
  <si>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</si>
  <si>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</si>
  <si>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</si>
  <si>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</si>
  <si>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</si>
  <si>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</si>
  <si>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</si>
  <si>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</si>
  <si>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</si>
  <si>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</si>
  <si>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</si>
  <si>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</si>
  <si>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</si>
  <si>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</si>
  <si>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</si>
  <si>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</si>
  <si>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</si>
  <si>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</si>
  <si>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</si>
  <si>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</si>
  <si>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</si>
  <si>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</si>
  <si>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</si>
  <si>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</si>
  <si>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</si>
  <si>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</si>
  <si>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</si>
  <si>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</si>
  <si>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</si>
  <si>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</si>
  <si>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</si>
  <si>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</si>
  <si>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</si>
  <si>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</si>
  <si>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</si>
  <si>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</si>
  <si>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</si>
  <si>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</si>
  <si>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</si>
  <si>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</si>
  <si>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</si>
  <si>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</si>
  <si>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</si>
  <si>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</si>
  <si>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</si>
  <si>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</si>
  <si>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</si>
  <si>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</si>
  <si>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</si>
  <si>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</si>
  <si>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</si>
  <si>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</si>
  <si>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</si>
  <si>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</si>
  <si>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</si>
  <si>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</si>
  <si>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</si>
  <si>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</si>
  <si>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</si>
  <si>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</si>
  <si>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</si>
  <si>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</si>
  <si>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</si>
  <si>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</si>
  <si>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</si>
  <si>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</si>
  <si>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</si>
  <si>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</si>
  <si>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</si>
  <si>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</si>
  <si>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</si>
  <si>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</si>
  <si>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</si>
  <si>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</si>
  <si>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</si>
  <si>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</si>
  <si>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</si>
  <si>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</si>
  <si>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</si>
  <si>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</si>
  <si>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</si>
  <si>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</si>
  <si>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</si>
  <si>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</si>
  <si>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</si>
  <si>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</si>
  <si>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</si>
  <si>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</si>
  <si>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</si>
  <si>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</si>
  <si>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</si>
  <si>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</si>
  <si>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</si>
  <si>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</si>
  <si>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</si>
  <si>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</si>
  <si>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</si>
  <si>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</si>
  <si>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</si>
  <si>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</si>
  <si>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</si>
  <si>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</si>
  <si>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</si>
  <si>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</si>
  <si>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</si>
  <si>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</si>
  <si>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</si>
  <si>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</si>
  <si>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</si>
  <si>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</si>
  <si>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</si>
  <si>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</si>
  <si>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</si>
  <si>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</si>
  <si>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</si>
  <si>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</si>
  <si>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</si>
  <si>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</si>
  <si>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</si>
  <si>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</si>
  <si>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</si>
  <si>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</si>
  <si>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</si>
  <si>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</si>
  <si>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</si>
  <si>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</si>
  <si>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</si>
  <si>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</si>
  <si>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</si>
  <si>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</si>
  <si>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</si>
  <si>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</si>
  <si>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</si>
  <si>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</si>
  <si>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</si>
  <si>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</si>
  <si>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</si>
  <si>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</si>
  <si>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</si>
  <si>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</si>
  <si>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</si>
  <si>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</si>
  <si>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</si>
  <si>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</si>
  <si>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</si>
  <si>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</si>
  <si>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</si>
  <si>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</si>
  <si>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</si>
  <si>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</si>
  <si>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</si>
  <si>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</si>
  <si>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</si>
  <si>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</si>
  <si>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</si>
  <si>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</si>
  <si>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</si>
  <si>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</si>
  <si>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</si>
  <si>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</si>
  <si>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</si>
  <si>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</si>
  <si>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</si>
  <si>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</si>
  <si>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</si>
  <si>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</si>
  <si>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</si>
  <si>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</si>
  <si>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</si>
  <si>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</si>
  <si>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</si>
  <si>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</si>
  <si>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</si>
  <si>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</si>
  <si>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</si>
  <si>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</si>
  <si>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</si>
  <si>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</si>
  <si>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</si>
  <si>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</si>
  <si>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</si>
  <si>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</si>
  <si>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</si>
  <si>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</si>
  <si>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</si>
  <si>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</si>
  <si>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</si>
  <si>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</si>
  <si>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</si>
  <si>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</si>
  <si>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</si>
  <si>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</si>
  <si>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</si>
  <si>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</si>
  <si>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</si>
  <si>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</si>
  <si>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</si>
  <si>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</si>
  <si>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</si>
  <si>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</si>
  <si>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</si>
  <si>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</si>
  <si>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</si>
  <si>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</si>
  <si>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</si>
  <si>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</si>
  <si>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</si>
  <si>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</si>
  <si>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</si>
  <si>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</si>
  <si>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</si>
  <si>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</si>
  <si>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</si>
  <si>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</si>
  <si>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</si>
  <si>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</si>
  <si>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</si>
  <si>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</si>
  <si>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</si>
  <si>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</si>
  <si>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</si>
  <si>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</si>
  <si>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</si>
  <si>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</si>
  <si>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</si>
  <si>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</si>
  <si>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</si>
  <si>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</si>
  <si>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</si>
  <si>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</si>
  <si>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</si>
  <si>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</si>
  <si>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</si>
  <si>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</si>
  <si>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</si>
  <si>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</si>
  <si>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</si>
  <si>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</si>
  <si>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</si>
  <si>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</si>
  <si>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</si>
  <si>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</si>
  <si>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</si>
  <si>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</si>
  <si>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</si>
  <si>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</si>
  <si>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</si>
  <si>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</si>
  <si>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</si>
  <si>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</si>
  <si>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</si>
  <si>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</si>
  <si>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</si>
  <si>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</si>
  <si>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</si>
  <si>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</si>
  <si>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</si>
  <si>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</si>
  <si>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</si>
  <si>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</si>
  <si>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</si>
  <si>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</si>
  <si>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</si>
  <si>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</si>
  <si>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</si>
  <si>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</si>
  <si>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</si>
  <si>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</si>
  <si>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</si>
  <si>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</si>
  <si>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</si>
  <si>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</si>
  <si>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</si>
  <si>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</si>
  <si>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</si>
  <si>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</si>
  <si>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</si>
  <si>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</si>
  <si>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</si>
  <si>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</si>
  <si>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</si>
  <si>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</si>
  <si>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</si>
  <si>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</si>
  <si>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</si>
  <si>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</si>
  <si>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</si>
  <si>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</si>
  <si>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</si>
  <si>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</si>
  <si>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</si>
  <si>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</si>
  <si>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</si>
  <si>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</si>
  <si>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</si>
  <si>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</si>
  <si>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</si>
  <si>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</si>
  <si>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</si>
  <si>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</si>
  <si>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</si>
  <si>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</si>
  <si>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</si>
  <si>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</si>
  <si>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</si>
  <si>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</si>
  <si>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</si>
  <si>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</si>
  <si>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</si>
  <si>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</si>
  <si>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</si>
  <si>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</si>
  <si>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</si>
  <si>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</si>
  <si>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</si>
  <si>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</si>
  <si>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</si>
  <si>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</si>
  <si>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</si>
  <si>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</si>
  <si>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</si>
  <si>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</si>
  <si>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</si>
  <si>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</si>
  <si>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</si>
  <si>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</si>
  <si>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</si>
  <si>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</si>
  <si>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</si>
  <si>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</si>
  <si>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</si>
  <si>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</si>
  <si>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</si>
  <si>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</si>
  <si>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</si>
  <si>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</si>
  <si>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</si>
  <si>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</si>
  <si>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</si>
  <si>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</si>
  <si>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</si>
  <si>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</si>
  <si>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</si>
  <si>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</si>
  <si>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</si>
  <si>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</si>
  <si>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</si>
  <si>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</si>
  <si>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</si>
  <si>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</si>
  <si>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</si>
  <si>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</si>
  <si>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</si>
  <si>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</si>
  <si>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</si>
  <si>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</si>
  <si>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</si>
  <si>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</si>
  <si>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</si>
  <si>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</si>
  <si>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</si>
  <si>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</si>
  <si>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</si>
  <si>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</si>
  <si>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</si>
  <si>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</si>
  <si>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</si>
  <si>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</si>
  <si>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</si>
  <si>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</si>
  <si>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</si>
  <si>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</si>
  <si>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</si>
  <si>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</si>
  <si>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</si>
  <si>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</si>
  <si>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</si>
  <si>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</si>
  <si>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</si>
  <si>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</si>
  <si>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</si>
  <si>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</si>
  <si>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</si>
  <si>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</si>
  <si>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</si>
  <si>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</si>
  <si>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</si>
  <si>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</si>
  <si>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</si>
  <si>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</si>
  <si>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</si>
  <si>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</si>
  <si>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</si>
  <si>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</si>
  <si>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</si>
  <si>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</si>
  <si>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</si>
  <si>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</si>
  <si>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</si>
  <si>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</si>
  <si>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</si>
  <si>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</si>
  <si>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</si>
  <si>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</si>
  <si>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</si>
  <si>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</si>
  <si>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</si>
  <si>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</si>
  <si>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</si>
  <si>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</si>
  <si>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</si>
  <si>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</si>
  <si>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</si>
  <si>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</si>
  <si>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</si>
  <si>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</si>
  <si>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</si>
  <si>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</si>
  <si>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</si>
  <si>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</si>
  <si>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</si>
  <si>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</si>
  <si>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</si>
  <si>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</si>
  <si>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</si>
  <si>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</si>
  <si>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</si>
  <si>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</si>
  <si>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</si>
  <si>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</si>
  <si>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</si>
  <si>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</si>
  <si>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</si>
  <si>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</si>
  <si>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</si>
  <si>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</si>
  <si>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</si>
  <si>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</si>
  <si>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</si>
  <si>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</si>
  <si>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</si>
  <si>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</si>
  <si>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</si>
  <si>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</si>
  <si>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</si>
  <si>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</si>
  <si>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</si>
  <si>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</si>
  <si>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</si>
  <si>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</si>
  <si>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</si>
  <si>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</si>
  <si>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</si>
  <si>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</si>
  <si>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</si>
  <si>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</si>
  <si>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</si>
  <si>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</si>
  <si>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</si>
  <si>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</si>
  <si>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</si>
  <si>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</si>
  <si>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</si>
  <si>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</si>
  <si>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</si>
  <si>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</si>
  <si>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</si>
  <si>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</si>
  <si>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</si>
  <si>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</si>
  <si>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</si>
  <si>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</si>
  <si>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</si>
  <si>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</si>
  <si>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</si>
  <si>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</si>
  <si>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</si>
  <si>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</si>
  <si>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</si>
  <si>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</si>
  <si>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</si>
  <si>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</si>
  <si>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</si>
  <si>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</si>
  <si>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</si>
  <si>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</si>
  <si>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</si>
  <si>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</si>
  <si>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</si>
  <si>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</si>
  <si>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</si>
  <si>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</si>
  <si>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</si>
  <si>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</si>
  <si>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</si>
  <si>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</si>
  <si>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</si>
  <si>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</si>
  <si>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</si>
  <si>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</si>
  <si>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</si>
  <si>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</si>
  <si>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</si>
  <si>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</si>
  <si>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</si>
  <si>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</si>
  <si>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</si>
  <si>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</si>
  <si>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</si>
  <si>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</si>
  <si>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</si>
  <si>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</si>
  <si>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</si>
  <si>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</si>
  <si>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</si>
  <si>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</si>
  <si>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</si>
  <si>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</si>
  <si>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</si>
  <si>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</si>
  <si>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</si>
  <si>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</si>
  <si>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</si>
  <si>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</si>
  <si>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</si>
  <si>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</si>
  <si>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</si>
  <si>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</si>
  <si>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</si>
  <si>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</si>
  <si>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</si>
  <si>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</si>
  <si>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</si>
  <si>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</si>
  <si>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</si>
  <si>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</si>
  <si>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</si>
  <si>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</si>
  <si>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</si>
  <si>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</si>
  <si>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</si>
  <si>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</si>
  <si>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</si>
  <si>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</si>
  <si>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</si>
  <si>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</si>
  <si>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</si>
  <si>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</si>
  <si>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</si>
  <si>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</si>
  <si>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</si>
  <si>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</si>
  <si>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</si>
  <si>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</si>
  <si>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</si>
  <si>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</si>
  <si>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</si>
  <si>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</si>
  <si>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</si>
  <si>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</si>
  <si>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</si>
  <si>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</si>
  <si>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</si>
  <si>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</si>
  <si>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</si>
  <si>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</si>
  <si>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</si>
  <si>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</si>
  <si>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</si>
  <si>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</si>
  <si>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</si>
  <si>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</si>
  <si>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</si>
  <si>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</si>
  <si>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</si>
  <si>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</si>
  <si>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</si>
  <si>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</si>
  <si>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</si>
  <si>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</si>
  <si>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</si>
  <si>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</si>
  <si>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</si>
  <si>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</si>
  <si>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</si>
  <si>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</si>
  <si>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</si>
  <si>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</si>
  <si>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</si>
  <si>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</si>
  <si>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</si>
  <si>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</si>
  <si>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</si>
  <si>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</si>
  <si>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</si>
  <si>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</si>
  <si>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</si>
  <si>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</si>
  <si>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</si>
  <si>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</si>
  <si>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</si>
  <si>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</si>
  <si>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</si>
  <si>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</si>
  <si>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</si>
  <si>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</si>
  <si>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</si>
  <si>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</si>
  <si>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</si>
  <si>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</si>
  <si>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</si>
  <si>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</si>
  <si>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</si>
  <si>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</si>
  <si>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</si>
  <si>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</si>
  <si>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</si>
  <si>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</si>
  <si>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</si>
  <si>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</si>
  <si>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</si>
  <si>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</si>
  <si>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</si>
  <si>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</si>
  <si>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</si>
  <si>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</si>
  <si>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</si>
  <si>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</si>
  <si>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</si>
  <si>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</si>
  <si>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</si>
  <si>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</si>
  <si>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</si>
  <si>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</si>
  <si>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</si>
  <si>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</si>
  <si>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</si>
  <si>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</si>
  <si>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</si>
  <si>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</si>
  <si>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</si>
  <si>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</si>
  <si>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</si>
  <si>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</si>
  <si>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</si>
  <si>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</si>
  <si>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</si>
  <si>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</si>
  <si>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</si>
  <si>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</si>
  <si>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</si>
  <si>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</si>
  <si>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</si>
  <si>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</si>
  <si>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</si>
  <si>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</si>
  <si>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</si>
  <si>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</si>
  <si>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</si>
  <si>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</si>
  <si>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</si>
  <si>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</si>
  <si>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</si>
  <si>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</si>
  <si>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</si>
  <si>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</si>
  <si>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</si>
  <si>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</si>
  <si>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</si>
  <si>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</si>
  <si>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</si>
  <si>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</si>
  <si>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</si>
  <si>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</si>
  <si>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</si>
  <si>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</si>
  <si>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</si>
  <si>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</si>
  <si>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</si>
  <si>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</si>
  <si>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</si>
  <si>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</si>
  <si>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</si>
  <si>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</si>
  <si>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</si>
  <si>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</si>
  <si>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</si>
  <si>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</si>
  <si>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</si>
  <si>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</si>
  <si>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</si>
  <si>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</si>
  <si>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</si>
  <si>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</si>
  <si>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</si>
  <si>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</si>
  <si>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</si>
  <si>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</si>
  <si>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</si>
  <si>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</si>
  <si>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</si>
  <si>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</si>
  <si>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</si>
  <si>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</si>
  <si>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</si>
  <si>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</si>
  <si>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</si>
  <si>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</si>
  <si>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</si>
  <si>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</si>
  <si>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</si>
  <si>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</si>
  <si>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</si>
  <si>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</si>
  <si>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</si>
  <si>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</si>
  <si>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</si>
  <si>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</si>
  <si>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</si>
  <si>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</si>
  <si>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</si>
  <si>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</si>
  <si>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</si>
  <si>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</si>
  <si>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</si>
  <si>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</si>
  <si>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</si>
  <si>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</si>
  <si>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</si>
  <si>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</si>
  <si>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</si>
  <si>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</si>
  <si>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</si>
  <si>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</si>
  <si>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</si>
  <si>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</si>
  <si>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</si>
  <si>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</si>
  <si>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</si>
  <si>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</si>
  <si>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</si>
  <si>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</si>
  <si>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</si>
  <si>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</si>
  <si>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</si>
  <si>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</si>
  <si>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</si>
  <si>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</si>
  <si>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</si>
  <si>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</si>
  <si>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</si>
  <si>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</si>
  <si>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</si>
  <si>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</si>
  <si>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</si>
  <si>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</si>
  <si>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</si>
  <si>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</si>
  <si>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</si>
  <si>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</si>
  <si>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</si>
  <si>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</si>
  <si>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</si>
  <si>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</si>
  <si>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</si>
  <si>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</si>
  <si>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</si>
  <si>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</si>
  <si>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</si>
  <si>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</si>
  <si>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</si>
  <si>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</si>
  <si>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</si>
  <si>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</si>
  <si>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</si>
  <si>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</si>
  <si>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</si>
  <si>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</si>
  <si>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</si>
  <si>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</si>
  <si>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</si>
  <si>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</si>
  <si>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</si>
  <si>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</si>
  <si>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</si>
  <si>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</si>
  <si>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</si>
  <si>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</si>
  <si>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</si>
  <si>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</si>
  <si>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</si>
  <si>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</si>
  <si>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</si>
  <si>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</si>
  <si>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</si>
  <si>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</si>
  <si>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</si>
  <si>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</si>
  <si>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</si>
  <si>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</si>
  <si>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</si>
  <si>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</si>
  <si>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</si>
  <si>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</si>
  <si>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</si>
  <si>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</si>
  <si>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</si>
  <si>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</si>
  <si>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</si>
  <si>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</si>
  <si>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</si>
  <si>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</si>
  <si>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</si>
  <si>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</si>
  <si>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</si>
  <si>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</si>
  <si>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</si>
  <si>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</si>
  <si>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</si>
  <si>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</si>
  <si>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</si>
  <si>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</si>
  <si>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</si>
  <si>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</si>
  <si>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</si>
  <si>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</si>
  <si>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</si>
  <si>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</si>
  <si>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</si>
  <si>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</si>
  <si>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</si>
  <si>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</si>
  <si>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</si>
  <si>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</si>
  <si>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</si>
  <si>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</si>
  <si>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</si>
  <si>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</si>
  <si>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</si>
  <si>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</si>
  <si>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</si>
  <si>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</si>
  <si>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</si>
  <si>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</si>
  <si>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</si>
  <si>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</si>
  <si>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</si>
  <si>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</si>
  <si>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</si>
  <si>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</si>
  <si>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</si>
  <si>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</si>
  <si>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</si>
  <si>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</si>
  <si>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</si>
  <si>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</si>
  <si>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</si>
  <si>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</si>
  <si>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</si>
  <si>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</si>
  <si>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</si>
  <si>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</si>
  <si>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</si>
  <si>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</si>
  <si>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</si>
  <si>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</si>
  <si>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</si>
  <si>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</si>
  <si>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</si>
  <si>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</si>
  <si>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</si>
  <si>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</si>
  <si>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</si>
  <si>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</si>
  <si>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</si>
  <si>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</si>
  <si>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</si>
  <si>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</si>
  <si>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</si>
  <si>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</si>
  <si>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</si>
  <si>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</si>
  <si>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</si>
  <si>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</si>
  <si>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</si>
  <si>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</si>
  <si>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</si>
  <si>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</si>
  <si>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</si>
  <si>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</si>
  <si>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</si>
  <si>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</si>
  <si>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</si>
  <si>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</si>
  <si>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</si>
  <si>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</si>
  <si>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</si>
  <si>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</si>
  <si>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</si>
  <si>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</si>
  <si>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</si>
  <si>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</si>
  <si>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</si>
  <si>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</si>
  <si>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</si>
  <si>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</si>
  <si>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</si>
  <si>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</si>
  <si>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</si>
  <si>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</si>
  <si>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</si>
  <si>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</si>
  <si>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</si>
  <si>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</si>
  <si>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</si>
  <si>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</si>
  <si>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</si>
  <si>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</si>
  <si>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</si>
  <si>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</si>
  <si>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</si>
  <si>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</si>
  <si>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</si>
  <si>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</si>
  <si>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</si>
  <si>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</si>
  <si>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</si>
  <si>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</si>
  <si>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</si>
  <si>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</si>
  <si>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</si>
  <si>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</si>
  <si>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</si>
  <si>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</si>
  <si>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</si>
  <si>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</si>
  <si>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</si>
  <si>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</si>
  <si>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</si>
  <si>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</si>
  <si>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</si>
  <si>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</si>
  <si>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</si>
  <si>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</si>
  <si>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</si>
  <si>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</si>
  <si>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</si>
  <si>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</si>
  <si>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</si>
  <si>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</si>
  <si>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</si>
  <si>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</si>
  <si>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</si>
  <si>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</si>
  <si>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</si>
  <si>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</si>
  <si>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</si>
  <si>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</si>
  <si>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</si>
  <si>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</si>
  <si>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</si>
  <si>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</si>
  <si>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</si>
  <si>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</si>
  <si>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</si>
  <si>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</si>
  <si>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</si>
  <si>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</si>
  <si>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</si>
  <si>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</si>
  <si>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</si>
  <si>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</si>
  <si>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</si>
  <si>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</si>
  <si>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</si>
  <si>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</si>
  <si>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</si>
  <si>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</si>
  <si>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</si>
  <si>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</si>
  <si>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</si>
  <si>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</si>
  <si>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</si>
  <si>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</si>
  <si>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</si>
  <si>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</si>
  <si>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</si>
  <si>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</si>
  <si>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</si>
  <si>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</si>
  <si>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</si>
  <si>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</si>
  <si>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</si>
  <si>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</si>
  <si>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</si>
  <si>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</si>
  <si>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</si>
  <si>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</si>
  <si>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</si>
  <si>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</si>
  <si>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</si>
  <si>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</si>
  <si>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</si>
  <si>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</si>
  <si>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</si>
  <si>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</si>
  <si>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</si>
  <si>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</si>
  <si>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</si>
  <si>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</si>
  <si>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</si>
  <si>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</si>
  <si>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</si>
  <si>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</si>
  <si>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</si>
  <si>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</si>
  <si>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</si>
  <si>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</si>
  <si>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</si>
  <si>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</si>
  <si>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</si>
  <si>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</si>
  <si>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</si>
  <si>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</si>
  <si>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</si>
  <si>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</si>
  <si>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</si>
  <si>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</si>
  <si>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</si>
  <si>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</si>
  <si>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</si>
  <si>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</si>
  <si>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</si>
  <si>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</si>
  <si>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</si>
  <si>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</si>
  <si>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</si>
  <si>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</si>
  <si>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</si>
  <si>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</si>
  <si>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</si>
  <si>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</si>
  <si>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</si>
  <si>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</si>
  <si>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</si>
  <si>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</si>
  <si>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</si>
  <si>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</si>
  <si>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</si>
  <si>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</si>
  <si>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</si>
  <si>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</si>
  <si>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</si>
  <si>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</si>
  <si>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</si>
  <si>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</si>
  <si>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</si>
  <si>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</si>
  <si>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</si>
  <si>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</si>
  <si>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</si>
  <si>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</si>
  <si>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</si>
  <si>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</si>
  <si>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</si>
  <si>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</si>
  <si>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</si>
  <si>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</si>
  <si>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</si>
  <si>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</si>
  <si>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</si>
  <si>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</si>
  <si>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</si>
  <si>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</si>
  <si>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</si>
  <si>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</si>
  <si>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</si>
  <si>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</si>
  <si>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</si>
  <si>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</si>
  <si>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</si>
  <si>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</si>
  <si>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</si>
  <si>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</si>
  <si>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</si>
  <si>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</si>
  <si>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</si>
  <si>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</si>
  <si>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</si>
  <si>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</si>
  <si>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</si>
  <si>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</si>
  <si>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</si>
  <si>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</si>
  <si>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</si>
  <si>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</si>
  <si>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</si>
  <si>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</si>
  <si>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</si>
  <si>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</si>
  <si>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</si>
  <si>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</si>
  <si>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</si>
  <si>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</si>
  <si>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</si>
  <si>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</si>
  <si>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</si>
  <si>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</si>
  <si>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</si>
  <si>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</si>
  <si>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</si>
  <si>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</si>
  <si>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</si>
  <si>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</si>
  <si>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</si>
  <si>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</si>
  <si>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</si>
  <si>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</si>
  <si>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</si>
  <si>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</si>
  <si>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</si>
  <si>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</si>
  <si>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</si>
  <si>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</si>
  <si>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</si>
  <si>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</si>
  <si>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</si>
  <si>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</si>
  <si>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</si>
  <si>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</si>
  <si>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</si>
  <si>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</si>
  <si>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</si>
  <si>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</si>
  <si>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</si>
  <si>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</si>
  <si>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</si>
  <si>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</si>
  <si>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</si>
  <si>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</si>
  <si>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</si>
  <si>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</si>
  <si>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</si>
  <si>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</si>
  <si>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</si>
  <si>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</si>
  <si>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</si>
  <si>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</si>
  <si>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</si>
  <si>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</si>
  <si>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</si>
  <si>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</si>
  <si>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</si>
  <si>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</si>
  <si>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</si>
  <si>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</si>
  <si>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</si>
  <si>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</si>
  <si>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</si>
  <si>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</si>
  <si>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</si>
  <si>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</si>
  <si>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</si>
  <si>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</si>
  <si>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</si>
  <si>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</si>
  <si>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</si>
  <si>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</si>
  <si>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</si>
  <si>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</si>
  <si>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</si>
  <si>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</si>
  <si>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</si>
  <si>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</si>
  <si>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</si>
  <si>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</si>
  <si>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</si>
  <si>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</si>
  <si>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</si>
  <si>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</si>
  <si>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</si>
  <si>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</si>
  <si>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</si>
  <si>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</si>
  <si>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</si>
  <si>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</si>
  <si>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</si>
  <si>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</si>
  <si>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</si>
  <si>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</si>
  <si>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</si>
  <si>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</si>
  <si>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</si>
  <si>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</si>
  <si>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</si>
  <si>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</si>
  <si>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</si>
  <si>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</si>
  <si>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</si>
  <si>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</si>
  <si>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</si>
  <si>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</si>
  <si>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</si>
  <si>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</si>
  <si>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</si>
  <si>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</si>
  <si>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</si>
  <si>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</si>
  <si>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</si>
  <si>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</si>
  <si>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</si>
  <si>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</si>
  <si>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</si>
  <si>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</si>
  <si>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</si>
  <si>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</si>
  <si>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</si>
  <si>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</si>
  <si>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</si>
  <si>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</si>
  <si>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</si>
  <si>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</si>
  <si>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</si>
  <si>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</si>
  <si>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</si>
  <si>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</si>
  <si>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</si>
  <si>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</si>
  <si>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</si>
  <si>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</si>
  <si>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</si>
  <si>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</si>
  <si>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</si>
  <si>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</si>
  <si>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</si>
  <si>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</si>
  <si>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</si>
  <si>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</si>
  <si>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</si>
  <si>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</si>
  <si>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</si>
  <si>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</si>
  <si>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</si>
  <si>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</si>
  <si>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</si>
  <si>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</si>
  <si>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</si>
  <si>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</si>
  <si>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</si>
  <si>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</si>
  <si>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</si>
  <si>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</si>
  <si>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</si>
  <si>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</si>
  <si>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</si>
  <si>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</si>
  <si>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</si>
  <si>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</si>
  <si>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</si>
  <si>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</si>
  <si>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</si>
  <si>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</si>
  <si>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</si>
  <si>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</si>
  <si>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</si>
  <si>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</si>
  <si>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</si>
  <si>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</si>
  <si>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</si>
  <si>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</si>
  <si>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</si>
  <si>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</si>
  <si>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</si>
  <si>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</si>
  <si>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</si>
  <si>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</si>
  <si>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</si>
  <si>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</si>
  <si>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</si>
  <si>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</si>
  <si>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</si>
  <si>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</si>
  <si>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</si>
  <si>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</si>
  <si>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</si>
  <si>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</si>
  <si>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</si>
  <si>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</si>
  <si>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</si>
  <si>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</si>
  <si>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</si>
  <si>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</si>
  <si>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</si>
  <si>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</si>
  <si>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</si>
  <si>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</si>
  <si>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</si>
  <si>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</si>
  <si>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</si>
  <si>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</si>
  <si>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</si>
  <si>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</si>
  <si>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</si>
  <si>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</si>
  <si>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</si>
  <si>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</si>
  <si>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</si>
  <si>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</si>
  <si>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</si>
  <si>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</si>
  <si>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</si>
  <si>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</si>
  <si>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</si>
  <si>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</si>
  <si>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</si>
  <si>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</si>
  <si>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</si>
  <si>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</si>
  <si>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</si>
  <si>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</si>
  <si>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</si>
  <si>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</si>
  <si>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</si>
  <si>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</si>
  <si>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</si>
  <si>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</si>
  <si>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</si>
  <si>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</si>
  <si>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</si>
  <si>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</si>
  <si>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</si>
  <si>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</si>
  <si>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</si>
  <si>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</si>
  <si>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</si>
  <si>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</si>
  <si>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</si>
  <si>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</si>
  <si>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</si>
  <si>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</si>
  <si>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</si>
  <si>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</si>
  <si>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</si>
  <si>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</si>
  <si>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</si>
  <si>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</si>
  <si>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</si>
  <si>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</si>
  <si>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</si>
  <si>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</si>
  <si>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</si>
  <si>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</si>
  <si>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</si>
  <si>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</si>
  <si>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</si>
  <si>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</si>
  <si>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</si>
  <si>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</si>
  <si>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</si>
  <si>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</si>
  <si>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</si>
  <si>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</si>
  <si>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</si>
  <si>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</si>
  <si>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</si>
  <si>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</si>
  <si>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</si>
  <si>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</si>
  <si>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</si>
  <si>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</si>
  <si>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</si>
  <si>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</si>
  <si>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</si>
  <si>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</si>
  <si>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</si>
  <si>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</si>
  <si>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</si>
  <si>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</si>
  <si>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</si>
  <si>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</si>
  <si>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</si>
  <si>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</si>
  <si>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</si>
  <si>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</si>
  <si>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</si>
  <si>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</si>
  <si>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</si>
  <si>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</si>
  <si>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</si>
  <si>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</si>
  <si>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</si>
  <si>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</si>
  <si>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</si>
  <si>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</si>
  <si>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</si>
  <si>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</si>
  <si>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</si>
  <si>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</si>
  <si>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</si>
  <si>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</si>
  <si>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</si>
  <si>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</si>
  <si>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</si>
  <si>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</si>
  <si>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</si>
  <si>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</si>
  <si>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</si>
  <si>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</si>
  <si>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</si>
  <si>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</si>
  <si>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</si>
  <si>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</si>
  <si>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</si>
  <si>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</si>
  <si>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</si>
  <si>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</si>
  <si>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</si>
  <si>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</si>
  <si>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</si>
  <si>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</si>
  <si>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</si>
  <si>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</si>
  <si>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</si>
  <si>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</si>
  <si>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</si>
  <si>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</si>
  <si>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</si>
  <si>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</si>
  <si>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</si>
  <si>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</si>
  <si>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</si>
  <si>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</si>
  <si>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</si>
  <si>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</si>
  <si>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</si>
  <si>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</si>
  <si>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</si>
  <si>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</si>
  <si>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</si>
  <si>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</si>
  <si>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</si>
  <si>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</si>
  <si>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</si>
  <si>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</si>
  <si>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</si>
  <si>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</si>
  <si>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</si>
  <si>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</si>
  <si>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</si>
  <si>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</si>
  <si>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</si>
  <si>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</si>
  <si>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</si>
  <si>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</si>
  <si>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</si>
  <si>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</si>
  <si>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</si>
  <si>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</si>
  <si>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</si>
  <si>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</si>
  <si>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</si>
  <si>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</si>
  <si>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</si>
  <si>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</si>
  <si>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</si>
  <si>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</si>
  <si>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</si>
  <si>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</si>
  <si>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</si>
  <si>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</si>
  <si>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</si>
  <si>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</si>
  <si>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</si>
  <si>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</si>
  <si>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</si>
  <si>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</si>
  <si>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</si>
  <si>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</si>
  <si>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</si>
  <si>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</si>
  <si>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</si>
  <si>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</si>
  <si>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</si>
  <si>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</si>
  <si>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</si>
  <si>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</si>
  <si>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</si>
  <si>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</si>
  <si>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</si>
  <si>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</si>
  <si>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</si>
  <si>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</si>
  <si>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</si>
  <si>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</si>
  <si>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</si>
  <si>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</si>
  <si>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</si>
  <si>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</si>
  <si>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</si>
  <si>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</si>
  <si>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</si>
  <si>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</si>
  <si>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</si>
  <si>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</si>
  <si>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</si>
  <si>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</si>
  <si>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</si>
  <si>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</si>
  <si>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</si>
  <si>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</si>
  <si>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</si>
  <si>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</si>
  <si>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</si>
  <si>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</si>
  <si>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</si>
  <si>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</si>
  <si>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</si>
  <si>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</si>
  <si>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</si>
  <si>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</si>
  <si>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</si>
  <si>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</si>
  <si>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</si>
  <si>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</si>
  <si>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</si>
  <si>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</si>
  <si>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</si>
  <si>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</si>
  <si>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</si>
  <si>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</si>
  <si>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</si>
  <si>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</si>
  <si>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</si>
  <si>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</si>
  <si>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</si>
  <si>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</si>
  <si>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</si>
  <si>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</si>
  <si>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</si>
  <si>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</si>
  <si>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</si>
  <si>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</si>
  <si>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</si>
  <si>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</si>
  <si>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</si>
  <si>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</si>
  <si>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</si>
  <si>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</si>
  <si>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</si>
  <si>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</si>
  <si>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</si>
  <si>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</si>
  <si>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</si>
  <si>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</si>
  <si>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</si>
  <si>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</si>
  <si>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</si>
  <si>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</si>
  <si>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</si>
  <si>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</si>
  <si>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</si>
  <si>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</si>
  <si>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</si>
  <si>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</si>
  <si>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</si>
  <si>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</si>
  <si>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</si>
  <si>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</si>
  <si>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</si>
  <si>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</si>
  <si>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</si>
  <si>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</si>
  <si>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</si>
  <si>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</si>
  <si>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</si>
  <si>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</si>
  <si>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</si>
  <si>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</si>
  <si>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</si>
  <si>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</si>
  <si>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</si>
  <si>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</si>
  <si>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</si>
  <si>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</si>
  <si>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</si>
  <si>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</si>
  <si>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</si>
  <si>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</si>
  <si>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</si>
  <si>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</si>
  <si>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</si>
  <si>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</si>
  <si>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</si>
  <si>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</si>
  <si>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</si>
  <si>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</si>
  <si>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</si>
  <si>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</si>
  <si>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</si>
  <si>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</si>
  <si>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</si>
  <si>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</si>
  <si>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</si>
  <si>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</si>
  <si>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</si>
  <si>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</si>
  <si>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</si>
  <si>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</si>
  <si>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</si>
  <si>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</si>
  <si>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</si>
  <si>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</si>
  <si>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</si>
  <si>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</si>
  <si>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</si>
  <si>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</si>
  <si>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</si>
  <si>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</si>
  <si>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</si>
  <si>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</si>
  <si>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</si>
  <si>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</si>
  <si>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</si>
  <si>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</si>
  <si>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</si>
  <si>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</si>
  <si>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</si>
  <si>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</si>
  <si>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</si>
  <si>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</si>
  <si>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</si>
  <si>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</si>
  <si>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</si>
  <si>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</si>
  <si>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</si>
  <si>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</si>
  <si>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</si>
  <si>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</si>
  <si>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</si>
  <si>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</si>
  <si>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</si>
  <si>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</si>
  <si>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</si>
  <si>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</si>
  <si>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</si>
  <si>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</si>
  <si>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</si>
  <si>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</si>
  <si>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</si>
  <si>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</si>
  <si>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</si>
  <si>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</si>
  <si>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</si>
  <si>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</si>
  <si>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</si>
  <si>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</si>
  <si>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</si>
  <si>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</si>
  <si>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</si>
  <si>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</si>
  <si>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</si>
  <si>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</si>
  <si>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</si>
  <si>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</si>
  <si>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</si>
  <si>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</si>
  <si>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</si>
  <si>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</si>
  <si>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</si>
  <si>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</si>
  <si>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</si>
  <si>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</si>
  <si>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</si>
  <si>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</si>
  <si>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</si>
  <si>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</si>
  <si>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</si>
  <si>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</si>
  <si>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</si>
  <si>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</si>
  <si>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</si>
  <si>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</si>
  <si>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</si>
  <si>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</si>
  <si>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</si>
  <si>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</si>
  <si>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</si>
  <si>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</si>
  <si>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</si>
  <si>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</si>
  <si>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</si>
  <si>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</si>
  <si>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</si>
  <si>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</si>
  <si>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</si>
  <si>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</si>
  <si>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</si>
  <si>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</si>
  <si>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</si>
  <si>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</si>
  <si>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</si>
  <si>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</si>
  <si>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</si>
  <si>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</si>
  <si>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</si>
  <si>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</si>
  <si>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</si>
  <si>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</si>
  <si>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</si>
  <si>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</si>
  <si>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</si>
  <si>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</si>
  <si>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</si>
  <si>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</si>
  <si>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</si>
  <si>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</si>
  <si>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</si>
  <si>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</si>
  <si>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</si>
  <si>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</si>
  <si>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</si>
  <si>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</si>
  <si>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</si>
  <si>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</si>
  <si>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</si>
  <si>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</si>
  <si>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</si>
  <si>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</si>
  <si>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</si>
  <si>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</si>
  <si>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</si>
  <si>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</si>
  <si>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</si>
  <si>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</si>
  <si>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</si>
  <si>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</si>
  <si>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</si>
  <si>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</si>
  <si>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</si>
  <si>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</si>
  <si>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</si>
  <si>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</si>
  <si>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</si>
  <si>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</si>
  <si>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</si>
  <si>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</si>
  <si>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</si>
  <si>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</si>
  <si>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</si>
  <si>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</si>
  <si>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</si>
  <si>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</si>
  <si>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</si>
  <si>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</si>
  <si>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</si>
  <si>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</si>
  <si>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</si>
  <si>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</si>
  <si>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</si>
  <si>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</si>
  <si>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</si>
  <si>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</si>
  <si>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</si>
  <si>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</si>
  <si>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</si>
  <si>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</si>
  <si>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</si>
  <si>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</si>
  <si>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</si>
  <si>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</si>
  <si>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</si>
  <si>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</si>
  <si>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</si>
  <si>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</si>
  <si>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</si>
  <si>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</si>
  <si>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</si>
  <si>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</si>
  <si>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</si>
  <si>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</si>
  <si>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</si>
  <si>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</si>
  <si>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</si>
  <si>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</si>
  <si>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</si>
  <si>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</si>
  <si>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</si>
  <si>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</si>
  <si>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</si>
  <si>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</si>
  <si>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</si>
  <si>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</si>
  <si>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</si>
  <si>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</si>
  <si>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</si>
  <si>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</si>
  <si>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</si>
  <si>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</si>
  <si>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</si>
  <si>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</si>
  <si>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</si>
  <si>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</si>
  <si>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</si>
  <si>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</si>
  <si>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</si>
  <si>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</si>
  <si>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</si>
  <si>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</si>
  <si>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</si>
  <si>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</si>
  <si>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</si>
  <si>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</si>
  <si>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</si>
  <si>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</si>
  <si>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</si>
  <si>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</si>
  <si>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</si>
  <si>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</si>
  <si>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</si>
  <si>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</si>
  <si>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</si>
  <si>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</si>
  <si>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</si>
  <si>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</si>
  <si>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</si>
  <si>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</si>
  <si>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</si>
  <si>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</si>
  <si>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</si>
  <si>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</si>
  <si>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</si>
  <si>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</si>
  <si>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</si>
  <si>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</si>
  <si>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</si>
  <si>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</si>
  <si>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</si>
  <si>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</si>
  <si>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</si>
  <si>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</si>
  <si>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</si>
  <si>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</si>
  <si>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</si>
  <si>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</si>
  <si>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</si>
  <si>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</si>
  <si>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</si>
  <si>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</si>
  <si>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</si>
  <si>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</si>
  <si>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</si>
  <si>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</si>
  <si>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</si>
  <si>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</si>
  <si>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</si>
  <si>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</si>
  <si>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</si>
  <si>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</si>
  <si>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</si>
  <si>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</si>
  <si>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</si>
  <si>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</si>
  <si>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</si>
  <si>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</si>
  <si>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</si>
  <si>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</si>
  <si>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</si>
  <si>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</si>
  <si>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</si>
  <si>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</si>
  <si>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</si>
  <si>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</si>
  <si>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</si>
  <si>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</si>
  <si>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</si>
  <si>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</si>
  <si>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</si>
  <si>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</si>
  <si>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</si>
  <si>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</si>
  <si>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</si>
  <si>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</si>
  <si>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</si>
  <si>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</si>
  <si>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</si>
  <si>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</si>
  <si>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</si>
  <si>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</si>
  <si>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</si>
  <si>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</si>
  <si>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</si>
  <si>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</si>
  <si>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</si>
  <si>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</si>
  <si>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</si>
  <si>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</si>
  <si>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</si>
  <si>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</si>
  <si>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</si>
  <si>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</si>
  <si>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</si>
  <si>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</si>
  <si>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</si>
  <si>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</si>
  <si>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</si>
  <si>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</si>
  <si>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</si>
  <si>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</si>
  <si>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</si>
  <si>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</si>
  <si>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</si>
  <si>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</si>
  <si>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</si>
  <si>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</si>
  <si>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</si>
  <si>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</si>
  <si>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</si>
  <si>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</si>
  <si>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</si>
  <si>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</si>
  <si>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</si>
  <si>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</si>
  <si>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</si>
  <si>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</si>
  <si>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</si>
  <si>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</si>
  <si>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</si>
  <si>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</si>
  <si>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</si>
  <si>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</si>
  <si>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</si>
  <si>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</si>
  <si>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</si>
  <si>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</si>
  <si>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</si>
  <si>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</si>
  <si>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</si>
  <si>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</si>
  <si>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</si>
  <si>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</si>
  <si>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</si>
  <si>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</si>
  <si>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</si>
  <si>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</si>
  <si>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</si>
  <si>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</si>
  <si>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</si>
  <si>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</si>
  <si>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</si>
  <si>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</si>
  <si>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</si>
  <si>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</si>
  <si>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</si>
  <si>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</si>
  <si>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</si>
  <si>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</si>
  <si>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</si>
  <si>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</si>
  <si>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</si>
  <si>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</si>
  <si>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</si>
  <si>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</si>
  <si>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</si>
  <si>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</si>
  <si>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</si>
  <si>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</si>
  <si>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</si>
  <si>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</si>
  <si>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</si>
  <si>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</si>
  <si>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</si>
  <si>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</si>
  <si>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</si>
  <si>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</si>
  <si>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</si>
  <si>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</si>
  <si>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</si>
  <si>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</si>
  <si>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</si>
  <si>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</si>
  <si>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</si>
  <si>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</si>
  <si>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</si>
  <si>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</si>
  <si>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</si>
  <si>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</si>
  <si>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</si>
  <si>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</si>
  <si>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</si>
  <si>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</si>
  <si>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</si>
  <si>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</si>
  <si>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</si>
  <si>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</si>
  <si>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</si>
  <si>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</si>
  <si>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</si>
  <si>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</si>
  <si>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</si>
  <si>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</si>
  <si>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</si>
  <si>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</si>
  <si>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</si>
  <si>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</si>
  <si>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</si>
  <si>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</si>
  <si>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</si>
  <si>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</si>
  <si>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</si>
  <si>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</si>
  <si>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</si>
  <si>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</si>
  <si>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</si>
  <si>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</si>
  <si>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</si>
  <si>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</si>
  <si>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</si>
  <si>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</si>
  <si>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</si>
  <si>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</si>
  <si>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</si>
  <si>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</si>
  <si>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</si>
  <si>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</si>
  <si>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</si>
  <si>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</si>
  <si>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</si>
  <si>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</si>
  <si>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</si>
  <si>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</si>
  <si>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</si>
  <si>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</si>
  <si>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</si>
  <si>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</si>
  <si>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</si>
  <si>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</si>
  <si>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</si>
  <si>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</si>
  <si>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</si>
  <si>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</si>
  <si>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</si>
  <si>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</si>
  <si>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</si>
  <si>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</si>
  <si>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</si>
  <si>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</si>
  <si>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</si>
  <si>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</si>
  <si>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</si>
  <si>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</si>
  <si>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</si>
  <si>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</si>
  <si>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</si>
  <si>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</si>
  <si>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</si>
  <si>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</si>
  <si>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</si>
  <si>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</si>
  <si>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</si>
  <si>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</si>
  <si>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</si>
  <si>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</si>
  <si>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</si>
  <si>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</si>
  <si>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</si>
  <si>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</si>
  <si>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</si>
  <si>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</si>
  <si>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</si>
  <si>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</si>
  <si>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</si>
  <si>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</si>
  <si>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</si>
  <si>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</si>
  <si>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</si>
  <si>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</si>
  <si>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</si>
  <si>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</si>
  <si>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</si>
  <si>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</si>
  <si>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</si>
  <si>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</si>
  <si>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</si>
  <si>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</si>
  <si>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</si>
  <si>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</si>
  <si>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</si>
  <si>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</si>
  <si>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</si>
  <si>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</si>
  <si>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</si>
  <si>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</si>
  <si>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</si>
  <si>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</si>
  <si>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</si>
  <si>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</si>
  <si>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</si>
  <si>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</si>
  <si>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</si>
  <si>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</si>
  <si>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</si>
  <si>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</si>
  <si>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</si>
  <si>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</si>
  <si>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</si>
  <si>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</si>
  <si>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</si>
  <si>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</si>
  <si>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</si>
  <si>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</si>
  <si>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</si>
  <si>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</si>
  <si>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</si>
  <si>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</si>
  <si>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</si>
  <si>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</si>
  <si>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</si>
  <si>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</si>
  <si>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</si>
  <si>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</si>
  <si>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</si>
  <si>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</si>
  <si>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</si>
  <si>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</si>
  <si>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</si>
  <si>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</si>
  <si>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</si>
  <si>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</si>
  <si>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</si>
  <si>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</si>
  <si>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</si>
  <si>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</si>
  <si>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</si>
  <si>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</si>
  <si>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</si>
  <si>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</si>
  <si>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</si>
  <si>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</si>
  <si>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</si>
  <si>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</si>
  <si>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</si>
  <si>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</si>
  <si>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</si>
  <si>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</si>
  <si>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</si>
  <si>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</si>
  <si>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</si>
  <si>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</si>
  <si>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</si>
  <si>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</si>
  <si>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</si>
  <si>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</si>
  <si>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</si>
  <si>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</si>
  <si>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</si>
  <si>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</si>
  <si>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</si>
  <si>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</si>
  <si>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</si>
  <si>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</si>
  <si>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</si>
  <si>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</si>
  <si>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</si>
  <si>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</si>
  <si>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</si>
  <si>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</si>
  <si>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</si>
  <si>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</si>
  <si>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</si>
  <si>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</si>
  <si>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</si>
  <si>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</si>
  <si>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</si>
  <si>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</si>
  <si>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</si>
  <si>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</si>
  <si>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</si>
  <si>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</si>
  <si>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</si>
  <si>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</si>
  <si>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</si>
  <si>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</si>
  <si>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</si>
  <si>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</si>
  <si>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</si>
  <si>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</si>
  <si>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</si>
  <si>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</si>
  <si>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</si>
  <si>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</si>
  <si>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</si>
  <si>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</si>
  <si>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</si>
  <si>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</si>
  <si>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</si>
  <si>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</si>
  <si>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</si>
  <si>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</si>
  <si>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</si>
  <si>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</si>
  <si>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</si>
  <si>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</si>
  <si>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</si>
  <si>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</si>
  <si>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</si>
  <si>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</si>
  <si>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</si>
  <si>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</si>
  <si>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</si>
  <si>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</si>
  <si>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</si>
  <si>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</si>
  <si>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</si>
  <si>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</si>
  <si>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</si>
  <si>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</si>
  <si>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</si>
  <si>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</si>
  <si>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</si>
  <si>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</si>
  <si>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</si>
  <si>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</si>
  <si>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</si>
  <si>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</si>
  <si>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</si>
  <si>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</si>
  <si>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</si>
  <si>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</si>
  <si>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</si>
  <si>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</si>
  <si>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</si>
  <si>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</si>
  <si>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</si>
  <si>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</si>
  <si>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</si>
  <si>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</si>
  <si>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</si>
  <si>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</si>
  <si>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</si>
  <si>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</si>
  <si>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</si>
  <si>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</si>
  <si>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</si>
  <si>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</si>
  <si>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</si>
  <si>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</si>
  <si>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</si>
  <si>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</si>
  <si>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</si>
  <si>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</si>
  <si>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</si>
  <si>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</si>
  <si>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</si>
  <si>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</si>
  <si>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</si>
  <si>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</si>
  <si>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</si>
  <si>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</si>
  <si>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</si>
  <si>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</si>
  <si>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</si>
  <si>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</si>
  <si>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</si>
  <si>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</si>
  <si>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</si>
  <si>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</si>
  <si>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</si>
  <si>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</si>
  <si>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</si>
  <si>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</si>
  <si>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</si>
  <si>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</si>
  <si>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</si>
  <si>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</si>
  <si>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</si>
  <si>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</si>
  <si>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</si>
  <si>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</si>
  <si>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</si>
  <si>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</si>
  <si>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</si>
  <si>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</si>
  <si>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</si>
  <si>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</si>
  <si>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</si>
  <si>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</si>
  <si>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</si>
  <si>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</si>
  <si>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</si>
  <si>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</si>
  <si>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</si>
  <si>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</si>
  <si>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</si>
  <si>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</si>
  <si>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</si>
  <si>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</si>
  <si>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</si>
  <si>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</si>
  <si>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</si>
  <si>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</si>
  <si>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</si>
  <si>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</si>
  <si>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</si>
  <si>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</si>
  <si>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</si>
  <si>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</si>
  <si>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</si>
  <si>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</si>
  <si>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</si>
  <si>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</si>
  <si>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</si>
  <si>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</si>
  <si>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</si>
  <si>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</si>
  <si>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</si>
  <si>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</si>
  <si>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</si>
  <si>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</si>
  <si>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</si>
  <si>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</si>
  <si>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</si>
  <si>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</si>
  <si>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</si>
  <si>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</si>
  <si>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</si>
  <si>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</si>
  <si>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</si>
  <si>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</si>
  <si>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</si>
  <si>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</si>
  <si>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</si>
  <si>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</si>
  <si>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</si>
  <si>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</si>
  <si>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</si>
  <si>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</si>
  <si>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</si>
  <si>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</si>
  <si>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</si>
  <si>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</si>
  <si>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</si>
  <si>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</si>
  <si>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</si>
  <si>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</si>
  <si>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</si>
  <si>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</si>
  <si>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</si>
  <si>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</si>
  <si>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</si>
  <si>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</si>
  <si>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</si>
  <si>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</si>
  <si>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</si>
  <si>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</si>
  <si>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</si>
  <si>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</si>
  <si>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</si>
  <si>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</si>
  <si>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</si>
  <si>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</si>
  <si>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</si>
  <si>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</si>
  <si>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</si>
  <si>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</si>
  <si>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</si>
  <si>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</si>
  <si>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</si>
  <si>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</si>
  <si>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</si>
  <si>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</si>
  <si>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</si>
  <si>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</si>
  <si>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</si>
  <si>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</si>
  <si>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</si>
  <si>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</si>
  <si>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</si>
  <si>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</si>
  <si>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</si>
  <si>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</si>
  <si>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</si>
  <si>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</si>
  <si>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</si>
  <si>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</si>
  <si>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</si>
  <si>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</si>
  <si>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</si>
  <si>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</si>
  <si>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</si>
  <si>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</si>
  <si>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</si>
  <si>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</si>
  <si>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</si>
  <si>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</si>
  <si>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</si>
  <si>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</si>
  <si>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</si>
  <si>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</si>
  <si>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</si>
  <si>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</si>
  <si>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</si>
  <si>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</si>
  <si>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</si>
  <si>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</si>
  <si>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</si>
  <si>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</si>
  <si>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</si>
  <si>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</si>
  <si>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</si>
  <si>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</si>
  <si>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</si>
  <si>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</si>
  <si>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</si>
  <si>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</si>
  <si>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</si>
  <si>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</si>
  <si>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</si>
  <si>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</si>
  <si>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</si>
  <si>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</si>
  <si>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</si>
  <si>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</si>
  <si>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</si>
  <si>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</si>
  <si>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</si>
  <si>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</si>
  <si>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</si>
  <si>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</si>
  <si>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</si>
  <si>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</si>
  <si>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</si>
  <si>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</si>
  <si>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</si>
  <si>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</si>
  <si>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</si>
  <si>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</si>
  <si>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</si>
  <si>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</si>
  <si>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</si>
  <si>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</si>
  <si>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</si>
  <si>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</si>
  <si>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</si>
  <si>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</si>
  <si>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</si>
  <si>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</si>
  <si>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</si>
  <si>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</si>
  <si>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</si>
  <si>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</si>
  <si>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</si>
  <si>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</si>
  <si>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</si>
  <si>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</si>
  <si>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</si>
  <si>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</si>
  <si>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</si>
  <si>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</si>
  <si>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</si>
  <si>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</si>
  <si>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</si>
  <si>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</si>
  <si>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</si>
  <si>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</si>
  <si>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</si>
  <si>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</si>
  <si>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</si>
  <si>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</si>
  <si>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</si>
  <si>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</si>
  <si>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</si>
  <si>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</si>
  <si>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</si>
  <si>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</si>
  <si>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</si>
  <si>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</si>
  <si>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</si>
  <si>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</si>
  <si>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</si>
  <si>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</si>
  <si>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</si>
  <si>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</si>
  <si>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</si>
  <si>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</si>
  <si>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</si>
  <si>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</si>
  <si>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</si>
  <si>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</si>
  <si>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</si>
  <si>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</si>
  <si>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</si>
  <si>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</si>
  <si>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</si>
  <si>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</si>
  <si>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</si>
  <si>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</si>
  <si>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</si>
  <si>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</si>
  <si>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</si>
  <si>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</si>
  <si>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</si>
  <si>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</si>
  <si>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</si>
  <si>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</si>
  <si>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</si>
  <si>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</si>
  <si>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</si>
  <si>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</si>
  <si>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</si>
  <si>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</si>
  <si>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</si>
  <si>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</si>
  <si>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</si>
  <si>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</si>
  <si>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</si>
  <si>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</si>
  <si>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</si>
  <si>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</si>
  <si>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</si>
  <si>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</si>
  <si>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</si>
  <si>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</si>
  <si>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</si>
  <si>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</si>
  <si>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</si>
  <si>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</si>
  <si>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</si>
  <si>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</si>
  <si>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</si>
  <si>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</si>
  <si>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</si>
  <si>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</si>
  <si>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</si>
  <si>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</si>
  <si>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</si>
  <si>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</si>
  <si>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</si>
  <si>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</si>
  <si>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</si>
  <si>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</si>
  <si>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</si>
  <si>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</si>
  <si>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</si>
  <si>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</si>
  <si>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</si>
  <si>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</si>
  <si>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</si>
  <si>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</si>
  <si>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</si>
  <si>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</si>
  <si>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</si>
  <si>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</si>
  <si>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</si>
  <si>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</si>
  <si>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</si>
  <si>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</si>
  <si>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</si>
  <si>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</si>
  <si>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</si>
  <si>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</si>
  <si>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</si>
  <si>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</si>
  <si>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</si>
  <si>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</si>
  <si>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</si>
  <si>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</si>
  <si>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</si>
  <si>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</si>
  <si>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</si>
  <si>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</si>
  <si>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</si>
  <si>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</si>
  <si>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</si>
  <si>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</si>
  <si>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</si>
  <si>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</si>
  <si>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</si>
  <si>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</si>
  <si>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</si>
  <si>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</si>
  <si>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</si>
  <si>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</si>
  <si>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</si>
  <si>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</si>
  <si>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</si>
  <si>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</si>
  <si>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</si>
  <si>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</si>
  <si>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</si>
  <si>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</si>
  <si>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</si>
  <si>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</si>
  <si>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</si>
  <si>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</si>
  <si>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</si>
  <si>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</si>
  <si>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</si>
  <si>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</si>
  <si>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</si>
  <si>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</si>
  <si>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</si>
  <si>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</si>
  <si>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</si>
  <si>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</si>
  <si>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</si>
  <si>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</si>
  <si>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</si>
  <si>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</si>
  <si>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</si>
  <si>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</si>
  <si>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</si>
  <si>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</si>
  <si>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</si>
  <si>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</si>
  <si>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</si>
  <si>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</si>
  <si>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</si>
  <si>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</si>
  <si>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</si>
  <si>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</si>
  <si>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</si>
  <si>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</si>
  <si>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</si>
  <si>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</si>
  <si>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</si>
  <si>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</si>
  <si>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</si>
  <si>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</si>
  <si>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</si>
  <si>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</si>
  <si>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</si>
  <si>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</si>
  <si>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</si>
  <si>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</si>
  <si>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</si>
  <si>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</si>
  <si>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</si>
  <si>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</si>
  <si>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</si>
  <si>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</si>
  <si>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</si>
  <si>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</si>
  <si>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</si>
  <si>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</si>
  <si>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</si>
  <si>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</si>
  <si>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</si>
  <si>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</si>
  <si>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</si>
  <si>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</si>
  <si>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</si>
  <si>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</si>
  <si>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</si>
  <si>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</si>
  <si>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</si>
  <si>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</si>
  <si>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</si>
  <si>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</si>
  <si>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</si>
  <si>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</si>
  <si>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</si>
  <si>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</si>
  <si>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</si>
  <si>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</si>
  <si>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</si>
  <si>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</si>
  <si>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</si>
  <si>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</si>
  <si>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</si>
  <si>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</si>
  <si>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</si>
  <si>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</si>
  <si>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</si>
  <si>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</si>
  <si>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</si>
  <si>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</si>
  <si>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</si>
  <si>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</si>
  <si>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</si>
  <si>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</si>
  <si>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</si>
  <si>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</si>
  <si>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</si>
  <si>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</si>
  <si>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</si>
  <si>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</si>
  <si>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</si>
  <si>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</si>
  <si>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</si>
  <si>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</si>
  <si>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</si>
  <si>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</si>
  <si>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</si>
  <si>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</si>
  <si>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</si>
  <si>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</si>
  <si>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</si>
  <si>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</si>
  <si>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</si>
  <si>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</si>
  <si>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</si>
  <si>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</si>
  <si>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</si>
  <si>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</si>
  <si>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</si>
  <si>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</si>
  <si>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</si>
  <si>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</si>
  <si>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</si>
  <si>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</si>
  <si>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</si>
  <si>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</si>
  <si>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</si>
  <si>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</si>
  <si>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</si>
  <si>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</si>
  <si>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</si>
  <si>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</si>
  <si>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</si>
  <si>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</si>
  <si>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</si>
  <si>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</si>
  <si>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</si>
  <si>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</si>
  <si>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</si>
  <si>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</si>
  <si>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</si>
  <si>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</si>
  <si>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</si>
  <si>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</si>
  <si>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</si>
  <si>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</si>
  <si>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</si>
  <si>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</si>
  <si>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</si>
  <si>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</si>
  <si>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</si>
  <si>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</si>
  <si>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</si>
  <si>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</si>
  <si>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</si>
  <si>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</si>
  <si>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</si>
  <si>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</si>
  <si>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</si>
  <si>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</si>
  <si>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</si>
  <si>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</si>
  <si>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</si>
  <si>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</si>
  <si>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</si>
  <si>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</si>
  <si>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</si>
  <si>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</si>
  <si>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</si>
  <si>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</si>
  <si>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</si>
  <si>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</si>
  <si>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</si>
  <si>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</si>
  <si>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</si>
  <si>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</si>
  <si>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</si>
  <si>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</si>
  <si>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</si>
  <si>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</si>
  <si>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</si>
  <si>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</si>
  <si>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</si>
  <si>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</si>
  <si>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</si>
  <si>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</si>
  <si>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</si>
  <si>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</si>
  <si>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</si>
  <si>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</si>
  <si>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</si>
  <si>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</si>
  <si>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</si>
  <si>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</si>
  <si>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</si>
  <si>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</si>
  <si>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</si>
  <si>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</si>
  <si>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</si>
  <si>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</si>
  <si>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</si>
  <si>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</si>
  <si>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</si>
  <si>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</si>
  <si>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</si>
  <si>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</si>
  <si>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</si>
  <si>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</si>
  <si>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</si>
  <si>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</si>
  <si>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</si>
  <si>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</si>
  <si>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</si>
  <si>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</si>
  <si>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</si>
  <si>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</si>
  <si>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</si>
  <si>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</si>
  <si>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</si>
  <si>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</si>
  <si>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</si>
  <si>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</si>
  <si>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</si>
  <si>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</si>
  <si>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</si>
  <si>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</si>
  <si>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</si>
  <si>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</si>
  <si>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</si>
  <si>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</si>
  <si>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</si>
  <si>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</si>
  <si>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</si>
  <si>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</si>
  <si>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</si>
  <si>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</si>
  <si>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</si>
  <si>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</si>
  <si>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</si>
  <si>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</si>
  <si>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</si>
  <si>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</si>
  <si>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</si>
  <si>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</si>
  <si>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</si>
  <si>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</si>
  <si>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</si>
  <si>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</si>
  <si>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</si>
  <si>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</si>
  <si>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</si>
  <si>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</si>
  <si>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</si>
  <si>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</si>
  <si>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</si>
  <si>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</si>
  <si>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</si>
  <si>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</si>
  <si>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</si>
  <si>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</si>
  <si>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</si>
  <si>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</si>
  <si>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</si>
  <si>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</si>
  <si>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</si>
  <si>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</si>
  <si>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</si>
  <si>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</si>
  <si>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</si>
  <si>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</si>
  <si>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</si>
  <si>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</si>
  <si>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</si>
  <si>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</si>
  <si>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</si>
  <si>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</si>
  <si>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</si>
  <si>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</si>
  <si>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</si>
  <si>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</si>
  <si>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</si>
  <si>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</si>
  <si>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</si>
  <si>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</si>
  <si>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</si>
  <si>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</si>
  <si>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</si>
  <si>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</si>
  <si>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</si>
  <si>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</si>
  <si>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</si>
  <si>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</si>
  <si>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</si>
  <si>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</si>
  <si>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</si>
  <si>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</si>
  <si>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</si>
  <si>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</si>
  <si>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</si>
  <si>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</si>
  <si>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</si>
  <si>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</si>
  <si>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</si>
  <si>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</si>
  <si>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</si>
  <si>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</si>
  <si>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</si>
  <si>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</si>
  <si>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</si>
  <si>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</si>
  <si>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</si>
  <si>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</si>
  <si>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</si>
  <si>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</si>
  <si>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</si>
  <si>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</si>
  <si>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</si>
  <si>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</si>
  <si>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</si>
  <si>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</si>
  <si>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</si>
  <si>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</si>
  <si>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</si>
  <si>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</si>
  <si>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</si>
  <si>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</si>
  <si>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</si>
  <si>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</si>
  <si>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</si>
  <si>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</si>
  <si>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</si>
  <si>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</si>
  <si>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</si>
  <si>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</si>
  <si>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</si>
  <si>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</si>
  <si>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</si>
  <si>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</si>
  <si>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</si>
  <si>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</si>
  <si>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</si>
  <si>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</si>
  <si>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</si>
  <si>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</si>
  <si>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</si>
  <si>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</si>
  <si>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</si>
  <si>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</si>
  <si>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</si>
  <si>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</si>
  <si>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</si>
  <si>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</si>
  <si>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</si>
  <si>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</si>
  <si>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</si>
  <si>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</si>
  <si>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</si>
  <si>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</si>
  <si>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</si>
  <si>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</si>
  <si>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</si>
  <si>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</si>
  <si>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</si>
  <si>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</si>
  <si>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</si>
  <si>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</si>
  <si>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</si>
  <si>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</si>
  <si>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</si>
  <si>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</si>
  <si>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</si>
  <si>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</si>
  <si>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</si>
  <si>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</si>
  <si>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</si>
  <si>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</si>
  <si>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</si>
  <si>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</si>
  <si>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</si>
  <si>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</si>
  <si>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</si>
  <si>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</si>
  <si>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</si>
  <si>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</si>
  <si>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</si>
  <si>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</si>
  <si>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</si>
  <si>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</si>
  <si>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</si>
  <si>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</si>
  <si>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</si>
  <si>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</si>
  <si>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</si>
  <si>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</si>
  <si>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</si>
  <si>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</si>
  <si>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</si>
  <si>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</si>
  <si>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</si>
  <si>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</si>
  <si>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</si>
  <si>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</si>
  <si>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</si>
  <si>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</si>
  <si>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</si>
  <si>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</si>
  <si>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</si>
  <si>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</si>
  <si>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</si>
  <si>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</si>
  <si>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</si>
  <si>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</si>
  <si>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</si>
  <si>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</si>
  <si>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</si>
  <si>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</si>
  <si>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</si>
  <si>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</si>
  <si>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</si>
  <si>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</si>
  <si>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</si>
  <si>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</si>
  <si>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</si>
  <si>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</si>
  <si>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</si>
  <si>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</si>
  <si>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</si>
  <si>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</si>
  <si>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</si>
  <si>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</si>
  <si>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</si>
  <si>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</si>
  <si>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</si>
  <si>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</si>
  <si>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</si>
  <si>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</si>
  <si>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</si>
  <si>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</si>
  <si>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</si>
  <si>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</si>
  <si>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</si>
  <si>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</si>
  <si>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</si>
  <si>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</si>
  <si>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</si>
  <si>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</si>
  <si>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</si>
  <si>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</si>
  <si>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</si>
  <si>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</si>
  <si>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</si>
  <si>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</si>
  <si>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</si>
  <si>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</si>
  <si>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</si>
  <si>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</si>
  <si>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</si>
  <si>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</si>
  <si>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</si>
  <si>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</si>
  <si>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</si>
  <si>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</si>
  <si>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</si>
  <si>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</si>
  <si>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</si>
  <si>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</si>
  <si>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</si>
  <si>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</si>
  <si>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</si>
  <si>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</si>
  <si>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</si>
  <si>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</si>
  <si>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</si>
  <si>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</si>
  <si>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</si>
  <si>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</si>
  <si>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</si>
  <si>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</si>
  <si>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</si>
  <si>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</si>
  <si>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</si>
  <si>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</si>
  <si>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</si>
  <si>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</si>
  <si>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</si>
  <si>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</si>
  <si>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</si>
  <si>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</si>
  <si>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</si>
  <si>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</si>
  <si>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</si>
  <si>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</si>
  <si>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</si>
  <si>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</si>
  <si>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</si>
  <si>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</si>
  <si>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</si>
  <si>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</si>
  <si>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</si>
  <si>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</si>
  <si>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</si>
  <si>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</si>
  <si>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</si>
  <si>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</si>
  <si>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</si>
  <si>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</si>
  <si>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</si>
  <si>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</si>
  <si>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</si>
  <si>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</si>
  <si>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</si>
  <si>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</si>
  <si>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</si>
  <si>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</si>
  <si>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</si>
  <si>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</si>
  <si>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</si>
  <si>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</si>
  <si>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</si>
  <si>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</si>
  <si>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</si>
  <si>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</si>
  <si>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</si>
  <si>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</si>
  <si>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</si>
  <si>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</si>
  <si>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</si>
  <si>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</si>
  <si>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</si>
  <si>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</si>
  <si>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</si>
  <si>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</si>
  <si>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</si>
  <si>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</si>
  <si>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</si>
  <si>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</si>
  <si>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</si>
  <si>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</si>
  <si>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</si>
  <si>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</si>
  <si>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</si>
  <si>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</si>
  <si>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</si>
  <si>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</si>
  <si>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</si>
  <si>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</si>
  <si>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</si>
  <si>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</si>
  <si>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</si>
  <si>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</si>
  <si>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</si>
  <si>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</si>
  <si>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</si>
  <si>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</si>
  <si>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</si>
  <si>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</si>
  <si>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</si>
  <si>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</si>
  <si>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</si>
  <si>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</si>
  <si>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</si>
  <si>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</si>
  <si>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</si>
  <si>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</si>
  <si>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</si>
  <si>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</si>
  <si>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</si>
  <si>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</si>
  <si>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</si>
  <si>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</si>
  <si>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</si>
  <si>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</si>
  <si>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</si>
  <si>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</si>
  <si>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</si>
  <si>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</si>
  <si>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</si>
  <si>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</si>
  <si>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</si>
  <si>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</si>
  <si>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</si>
  <si>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</si>
  <si>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</si>
  <si>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</si>
  <si>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</si>
  <si>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</si>
  <si>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</si>
  <si>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</si>
  <si>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</si>
  <si>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</si>
  <si>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</si>
  <si>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</si>
  <si>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</si>
  <si>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</si>
  <si>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</si>
  <si>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</si>
  <si>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</si>
  <si>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</si>
  <si>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</si>
  <si>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</si>
  <si>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</si>
  <si>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</si>
  <si>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</si>
  <si>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</si>
  <si>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</si>
  <si>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</si>
  <si>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</si>
  <si>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</si>
  <si>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</si>
  <si>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</si>
  <si>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</si>
  <si>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</si>
  <si>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</si>
  <si>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</si>
  <si>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</si>
  <si>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</si>
  <si>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</si>
  <si>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</si>
  <si>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</si>
  <si>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</si>
  <si>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</si>
  <si>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</si>
  <si>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</si>
  <si>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</si>
  <si>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</si>
  <si>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</si>
  <si>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</si>
  <si>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</si>
  <si>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</si>
  <si>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</si>
  <si>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</si>
  <si>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</si>
  <si>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</si>
  <si>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</si>
  <si>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</si>
  <si>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</si>
  <si>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</si>
  <si>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</si>
  <si>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</si>
  <si>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</si>
  <si>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</si>
  <si>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</si>
  <si>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</si>
  <si>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</si>
  <si>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</si>
  <si>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</si>
  <si>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</si>
  <si>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</si>
  <si>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</si>
  <si>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</si>
  <si>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</si>
  <si>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</si>
  <si>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</si>
  <si>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</si>
  <si>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</si>
  <si>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</si>
  <si>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</si>
  <si>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</si>
  <si>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</si>
  <si>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</si>
  <si>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</si>
  <si>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</si>
  <si>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</si>
  <si>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</si>
  <si>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</si>
  <si>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</si>
  <si>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</si>
  <si>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</si>
  <si>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</si>
  <si>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</si>
  <si>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</si>
  <si>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</si>
  <si>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</si>
  <si>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</si>
  <si>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</si>
  <si>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</si>
  <si>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</si>
  <si>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</si>
  <si>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</si>
  <si>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</si>
  <si>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</si>
  <si>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</si>
  <si>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</si>
  <si>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</si>
  <si>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</si>
  <si>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</si>
  <si>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</si>
  <si>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</si>
  <si>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</si>
  <si>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</si>
  <si>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</si>
  <si>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</si>
  <si>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</si>
  <si>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</si>
  <si>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</si>
  <si>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</si>
  <si>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</si>
  <si>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</si>
  <si>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</si>
  <si>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</si>
  <si>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</si>
  <si>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</si>
  <si>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</si>
  <si>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</si>
  <si>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</si>
  <si>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</si>
  <si>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</si>
  <si>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</si>
  <si>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</si>
  <si>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</si>
  <si>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</si>
  <si>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</si>
  <si>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</si>
  <si>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</si>
  <si>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</si>
  <si>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</si>
  <si>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</si>
  <si>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</si>
  <si>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</si>
  <si>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</si>
  <si>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</si>
  <si>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</si>
  <si>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</si>
  <si>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</si>
  <si>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</si>
  <si>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</si>
  <si>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</si>
  <si>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</si>
  <si>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</si>
  <si>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</si>
  <si>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</si>
  <si>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</si>
  <si>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</si>
  <si>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</si>
  <si>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</si>
  <si>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</si>
  <si>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</si>
  <si>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</si>
  <si>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</si>
  <si>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</si>
  <si>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</si>
  <si>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</si>
  <si>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</si>
  <si>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</si>
  <si>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</si>
  <si>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</si>
  <si>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</si>
  <si>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</si>
  <si>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</si>
  <si>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</si>
  <si>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</si>
  <si>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</si>
  <si>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</si>
  <si>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</si>
  <si>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</si>
  <si>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</si>
  <si>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</si>
  <si>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</si>
  <si>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</si>
  <si>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</si>
  <si>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</si>
  <si>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</si>
  <si>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</si>
  <si>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</si>
  <si>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</si>
  <si>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</si>
  <si>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</si>
  <si>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</si>
  <si>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</si>
  <si>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</si>
  <si>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</si>
  <si>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</si>
  <si>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</si>
  <si>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</si>
  <si>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</si>
  <si>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</si>
  <si>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</si>
  <si>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</si>
  <si>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</si>
  <si>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</si>
  <si>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</si>
  <si>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</si>
  <si>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</si>
  <si>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</si>
  <si>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</si>
  <si>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</si>
  <si>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</si>
  <si>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</si>
  <si>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</si>
  <si>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</si>
  <si>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</si>
  <si>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</si>
  <si>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</si>
  <si>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</si>
  <si>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</si>
  <si>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</si>
  <si>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</si>
  <si>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</si>
  <si>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</si>
  <si>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</si>
  <si>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</si>
  <si>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</si>
  <si>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</si>
  <si>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</si>
  <si>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</si>
  <si>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</si>
  <si>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</si>
  <si>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</si>
  <si>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</si>
  <si>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</si>
  <si>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</si>
  <si>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</si>
  <si>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</si>
  <si>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</si>
  <si>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</si>
  <si>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</si>
  <si>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</si>
  <si>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</si>
  <si>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</si>
  <si>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</si>
  <si>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</si>
  <si>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</si>
  <si>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</si>
  <si>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</si>
  <si>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</si>
  <si>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</si>
  <si>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</si>
  <si>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</si>
  <si>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</si>
  <si>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</si>
  <si>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</si>
  <si>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</si>
  <si>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</si>
  <si>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</si>
  <si>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</si>
  <si>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</si>
  <si>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</si>
  <si>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</si>
  <si>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</si>
  <si>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</si>
  <si>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</si>
  <si>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</si>
  <si>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</si>
  <si>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</si>
  <si>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</si>
  <si>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</si>
  <si>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</si>
  <si>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</si>
  <si>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</si>
  <si>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</si>
  <si>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</si>
  <si>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</si>
  <si>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</si>
  <si>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</si>
  <si>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</si>
  <si>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</si>
  <si>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</si>
  <si>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</si>
  <si>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</si>
  <si>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</si>
  <si>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</si>
  <si>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</si>
  <si>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</si>
  <si>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</si>
  <si>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</si>
  <si>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</si>
  <si>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</si>
  <si>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</si>
  <si>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</si>
  <si>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</si>
  <si>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</si>
  <si>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</si>
  <si>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</si>
  <si>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</si>
  <si>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</si>
  <si>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</si>
  <si>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</si>
  <si>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</si>
  <si>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</si>
  <si>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</si>
  <si>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</si>
  <si>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</si>
  <si>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</si>
  <si>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</si>
  <si>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</si>
  <si>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</si>
  <si>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</si>
  <si>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</si>
  <si>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</si>
  <si>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</si>
  <si>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</si>
  <si>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</si>
  <si>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</si>
  <si>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</si>
  <si>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</si>
  <si>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</si>
  <si>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</si>
  <si>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</si>
  <si>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</si>
  <si>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</si>
  <si>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</si>
  <si>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</si>
  <si>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</si>
  <si>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</si>
  <si>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</si>
  <si>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</si>
  <si>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</si>
  <si>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</si>
  <si>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</si>
  <si>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</si>
  <si>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</si>
  <si>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</si>
  <si>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</si>
  <si>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</si>
  <si>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</si>
  <si>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</si>
  <si>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</si>
  <si>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</si>
  <si>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</si>
  <si>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</si>
  <si>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</si>
  <si>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</si>
  <si>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</si>
  <si>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</si>
  <si>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</si>
  <si>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</si>
  <si>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</si>
  <si>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</si>
  <si>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</si>
  <si>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</si>
  <si>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</si>
  <si>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</si>
  <si>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</si>
  <si>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</si>
  <si>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</si>
  <si>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</si>
  <si>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</si>
  <si>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</si>
  <si>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</si>
  <si>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</si>
  <si>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</si>
  <si>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</si>
  <si>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</si>
  <si>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</si>
  <si>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</si>
  <si>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</si>
  <si>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</si>
  <si>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</si>
  <si>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</si>
  <si>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</si>
  <si>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</si>
  <si>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</si>
  <si>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</si>
  <si>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</si>
  <si>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</si>
  <si>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</si>
  <si>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</si>
  <si>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</si>
  <si>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</si>
  <si>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</si>
  <si>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</si>
  <si>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</si>
  <si>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</si>
  <si>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</si>
  <si>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</si>
  <si>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</si>
  <si>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</si>
  <si>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</si>
  <si>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</si>
  <si>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</si>
  <si>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</si>
  <si>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</si>
  <si>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</si>
  <si>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</si>
  <si>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</si>
  <si>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</si>
  <si>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</si>
  <si>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</si>
  <si>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</si>
  <si>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</si>
  <si>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</si>
  <si>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</si>
  <si>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</si>
  <si>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</si>
  <si>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</si>
  <si>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</si>
  <si>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</si>
  <si>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</si>
  <si>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</si>
  <si>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</si>
  <si>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</si>
  <si>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</si>
  <si>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</si>
  <si>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</si>
  <si>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</si>
  <si>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</si>
  <si>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</si>
  <si>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</si>
  <si>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</si>
  <si>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</si>
  <si>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</si>
  <si>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</si>
  <si>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</si>
  <si>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</si>
  <si>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</si>
  <si>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</si>
  <si>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</si>
  <si>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</si>
  <si>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</si>
  <si>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</si>
  <si>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</si>
  <si>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</si>
  <si>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</si>
  <si>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</si>
  <si>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</si>
  <si>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</si>
  <si>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</si>
  <si>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</si>
  <si>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</si>
  <si>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</si>
  <si>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</si>
  <si>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</si>
  <si>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</si>
  <si>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</si>
  <si>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</si>
  <si>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</si>
  <si>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</si>
  <si>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</si>
  <si>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</si>
  <si>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</si>
  <si>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</si>
  <si>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</si>
  <si>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</si>
  <si>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</si>
  <si>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</si>
  <si>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</si>
  <si>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</si>
  <si>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</si>
  <si>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</si>
  <si>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</si>
  <si>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</si>
  <si>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</si>
  <si>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</si>
  <si>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</si>
  <si>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</si>
  <si>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</si>
  <si>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</si>
  <si>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</si>
  <si>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</si>
  <si>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</si>
  <si>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</si>
  <si>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</si>
  <si>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</si>
  <si>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</si>
  <si>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</si>
  <si>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</si>
  <si>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</si>
  <si>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</si>
  <si>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</si>
  <si>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</si>
  <si>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</si>
  <si>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</si>
  <si>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</si>
  <si>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</si>
  <si>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</si>
  <si>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</si>
  <si>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</si>
  <si>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</si>
  <si>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</si>
  <si>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</si>
  <si>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</si>
  <si>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</si>
  <si>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</si>
  <si>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</si>
  <si>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</si>
  <si>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</si>
  <si>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</si>
  <si>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</si>
  <si>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</si>
  <si>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</si>
  <si>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</si>
  <si>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</si>
  <si>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</si>
  <si>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</si>
  <si>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</si>
  <si>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</si>
  <si>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</si>
  <si>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</si>
  <si>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</si>
  <si>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</si>
  <si>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</si>
  <si>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</si>
  <si>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</si>
  <si>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</si>
  <si>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</si>
  <si>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</si>
  <si>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</si>
  <si>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</si>
  <si>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</si>
  <si>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</si>
  <si>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</si>
  <si>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</si>
  <si>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</si>
  <si>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</si>
  <si>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</si>
  <si>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</si>
  <si>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</si>
  <si>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</si>
  <si>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</si>
  <si>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</si>
  <si>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</si>
  <si>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</si>
  <si>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</si>
  <si>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</si>
  <si>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</si>
  <si>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</si>
  <si>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</si>
  <si>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</si>
  <si>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</si>
  <si>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</si>
  <si>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</si>
  <si>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</si>
  <si>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</si>
  <si>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</si>
  <si>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</si>
  <si>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</si>
  <si>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</si>
  <si>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</si>
  <si>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</si>
  <si>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</si>
  <si>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</si>
  <si>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</si>
  <si>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</si>
  <si>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</si>
  <si>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</si>
  <si>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</si>
  <si>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</si>
  <si>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</si>
  <si>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</si>
  <si>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</si>
  <si>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</si>
  <si>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</si>
  <si>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</si>
  <si>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</si>
  <si>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</si>
  <si>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</si>
  <si>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</si>
  <si>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</si>
  <si>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</si>
  <si>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</si>
  <si>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</si>
  <si>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</si>
  <si>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</si>
  <si>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</si>
  <si>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</si>
  <si>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</si>
  <si>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</si>
  <si>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</si>
  <si>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</si>
  <si>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</si>
  <si>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</si>
  <si>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</si>
  <si>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</si>
  <si>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</si>
  <si>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</si>
  <si>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</si>
  <si>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</si>
  <si>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</si>
  <si>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</si>
  <si>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</si>
  <si>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</si>
  <si>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</si>
  <si>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</si>
  <si>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</si>
  <si>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</si>
  <si>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</si>
  <si>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</si>
  <si>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</si>
  <si>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</si>
  <si>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</si>
  <si>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</si>
  <si>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</si>
  <si>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</si>
  <si>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</si>
  <si>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</si>
  <si>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</si>
  <si>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</si>
  <si>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</si>
  <si>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</si>
  <si>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</si>
  <si>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</si>
  <si>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</si>
  <si>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</si>
  <si>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</si>
  <si>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</si>
  <si>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</si>
  <si>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</si>
  <si>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</si>
  <si>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</si>
  <si>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</si>
  <si>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</si>
  <si>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</si>
  <si>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</si>
  <si>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</si>
  <si>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</si>
  <si>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</si>
  <si>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</si>
  <si>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</si>
  <si>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</si>
  <si>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</si>
  <si>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</si>
  <si>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</si>
  <si>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</si>
  <si>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</si>
  <si>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</si>
  <si>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</si>
  <si>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</si>
  <si>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</si>
  <si>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</si>
  <si>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</si>
  <si>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</si>
  <si>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</si>
  <si>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</si>
  <si>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</si>
  <si>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</si>
  <si>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</si>
  <si>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</si>
  <si>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</si>
  <si>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</si>
  <si>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</si>
  <si>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</si>
  <si>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</si>
  <si>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</si>
  <si>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</si>
  <si>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</si>
  <si>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</si>
  <si>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</si>
  <si>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</si>
  <si>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</si>
  <si>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</si>
  <si>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</si>
  <si>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</si>
  <si>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</si>
  <si>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</si>
  <si>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</si>
  <si>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</si>
  <si>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</si>
  <si>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</si>
  <si>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</si>
  <si>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</si>
  <si>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</si>
  <si>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</si>
  <si>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</si>
  <si>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</si>
  <si>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</si>
  <si>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</si>
  <si>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</si>
  <si>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</si>
  <si>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</si>
  <si>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</si>
  <si>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</si>
  <si>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</si>
  <si>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</si>
  <si>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</si>
  <si>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</si>
  <si>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</si>
  <si>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</si>
  <si>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</si>
  <si>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</si>
  <si>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</si>
  <si>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</si>
  <si>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</si>
  <si>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</si>
  <si>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</si>
  <si>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</si>
  <si>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</si>
  <si>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</si>
  <si>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</si>
  <si>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</si>
  <si>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</si>
  <si>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</si>
  <si>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</si>
  <si>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</si>
  <si>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</si>
  <si>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</si>
  <si>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</si>
  <si>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</si>
  <si>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</si>
  <si>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</si>
  <si>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</si>
  <si>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</si>
  <si>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</si>
  <si>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</si>
  <si>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</si>
  <si>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</si>
  <si>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</si>
  <si>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</si>
  <si>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</si>
  <si>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</si>
  <si>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</si>
  <si>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</si>
  <si>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</si>
  <si>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</si>
  <si>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</si>
  <si>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</si>
  <si>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</si>
  <si>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</si>
  <si>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</si>
  <si>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</si>
  <si>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</si>
  <si>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</si>
  <si>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</si>
  <si>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</si>
  <si>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</si>
  <si>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</si>
  <si>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</si>
  <si>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</si>
  <si>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</si>
  <si>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</si>
  <si>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</si>
  <si>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</si>
  <si>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</si>
  <si>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</si>
  <si>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</si>
  <si>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</si>
  <si>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</si>
  <si>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</si>
  <si>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</si>
  <si>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</si>
  <si>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</si>
  <si>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</si>
  <si>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</si>
  <si>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</si>
  <si>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</si>
  <si>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</si>
  <si>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</si>
  <si>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</si>
  <si>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</si>
  <si>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</si>
  <si>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</si>
  <si>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</si>
  <si>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</si>
  <si>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</si>
  <si>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</si>
  <si>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</si>
  <si>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</si>
  <si>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</si>
  <si>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</si>
  <si>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</si>
  <si>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</si>
  <si>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</si>
  <si>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</si>
  <si>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</si>
  <si>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</si>
  <si>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</si>
  <si>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</si>
  <si>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</si>
  <si>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</si>
  <si>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</si>
  <si>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</si>
  <si>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</si>
  <si>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</si>
  <si>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</si>
  <si>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</si>
  <si>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</si>
  <si>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</si>
  <si>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</si>
  <si>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</si>
  <si>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</si>
  <si>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</si>
  <si>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</si>
  <si>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</si>
  <si>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</si>
  <si>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</si>
  <si>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</si>
  <si>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</si>
  <si>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</si>
  <si>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</si>
  <si>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</si>
  <si>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</si>
  <si>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</si>
  <si>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</si>
  <si>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</si>
  <si>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</si>
  <si>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</si>
  <si>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</si>
  <si>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</si>
  <si>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</si>
  <si>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</si>
  <si>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</si>
  <si>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</si>
  <si>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</si>
  <si>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</si>
  <si>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</si>
  <si>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</si>
  <si>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</si>
  <si>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</si>
  <si>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</si>
  <si>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</si>
  <si>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</si>
  <si>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</si>
  <si>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</si>
  <si>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</si>
  <si>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</si>
  <si>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</si>
  <si>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</si>
  <si>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</si>
  <si>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</si>
  <si>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</si>
  <si>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</si>
  <si>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</si>
  <si>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</si>
  <si>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</si>
  <si>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</si>
  <si>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</si>
  <si>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</si>
  <si>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</si>
  <si>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</si>
  <si>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</si>
  <si>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</si>
  <si>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</si>
  <si>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</si>
  <si>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</si>
  <si>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</si>
  <si>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</si>
  <si>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</si>
  <si>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</si>
  <si>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</si>
  <si>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</si>
  <si>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</si>
  <si>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</si>
  <si>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</si>
  <si>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</si>
  <si>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</si>
  <si>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</si>
  <si>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</si>
  <si>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</si>
  <si>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</si>
  <si>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</si>
  <si>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</si>
  <si>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</si>
  <si>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</si>
  <si>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</si>
  <si>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</si>
  <si>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</si>
  <si>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</si>
  <si>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</si>
  <si>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</si>
  <si>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</si>
  <si>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</si>
  <si>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</si>
  <si>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</si>
  <si>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</si>
  <si>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</si>
  <si>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</si>
  <si>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</si>
  <si>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</si>
  <si>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</si>
  <si>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</si>
  <si>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</si>
  <si>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</si>
  <si>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</si>
  <si>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</si>
  <si>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</si>
  <si>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</si>
  <si>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</si>
  <si>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</si>
  <si>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</si>
  <si>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</si>
  <si>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</si>
  <si>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</si>
  <si>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</si>
  <si>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</si>
  <si>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</si>
  <si>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</si>
  <si>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</si>
  <si>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</si>
  <si>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</si>
  <si>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</si>
  <si>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</si>
  <si>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</si>
  <si>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</si>
  <si>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</si>
  <si>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</si>
  <si>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</si>
  <si>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</si>
  <si>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</si>
  <si>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</si>
  <si>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</si>
  <si>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</si>
  <si>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</si>
  <si>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</si>
  <si>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</si>
  <si>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</si>
  <si>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</si>
  <si>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</si>
  <si>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</si>
  <si>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</si>
  <si>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</si>
  <si>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</si>
  <si>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</si>
  <si>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</si>
  <si>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</si>
  <si>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</si>
  <si>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</si>
  <si>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</si>
  <si>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</si>
  <si>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</si>
  <si>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</si>
  <si>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</si>
  <si>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</si>
  <si>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</si>
  <si>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</si>
  <si>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</si>
  <si>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</si>
  <si>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</si>
  <si>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</si>
  <si>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</si>
  <si>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</si>
  <si>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</si>
  <si>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</si>
  <si>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</si>
  <si>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</si>
  <si>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</si>
  <si>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</si>
  <si>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</si>
  <si>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</si>
  <si>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</si>
  <si>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</si>
  <si>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</si>
  <si>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</si>
  <si>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</si>
  <si>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</si>
  <si>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</si>
  <si>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</si>
  <si>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</si>
  <si>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</si>
  <si>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</si>
  <si>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</si>
  <si>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</si>
  <si>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</si>
  <si>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</si>
  <si>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</si>
  <si>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</si>
  <si>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</si>
  <si>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</si>
  <si>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</si>
  <si>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</si>
  <si>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</si>
  <si>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</si>
  <si>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</si>
  <si>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</si>
  <si>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</si>
  <si>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</si>
  <si>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</si>
  <si>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</si>
  <si>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</si>
  <si>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</si>
  <si>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</si>
  <si>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</si>
  <si>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</si>
  <si>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</si>
  <si>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</si>
  <si>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</si>
  <si>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</si>
  <si>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</si>
  <si>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</si>
  <si>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</si>
  <si>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</si>
  <si>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</si>
  <si>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</si>
  <si>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</si>
  <si>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</si>
  <si>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</si>
  <si>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</si>
  <si>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</si>
  <si>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</si>
  <si>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</si>
  <si>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</si>
  <si>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</si>
  <si>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</si>
  <si>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</si>
  <si>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</si>
  <si>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</si>
  <si>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</si>
  <si>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</si>
  <si>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</si>
  <si>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</si>
  <si>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</si>
  <si>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</si>
  <si>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</si>
  <si>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</si>
  <si>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</si>
  <si>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</si>
  <si>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</si>
  <si>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</si>
  <si>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</si>
  <si>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</si>
  <si>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</si>
  <si>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</si>
  <si>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</si>
  <si>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</si>
  <si>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</si>
  <si>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</si>
  <si>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</si>
  <si>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</si>
  <si>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</si>
  <si>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</si>
  <si>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</si>
  <si>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</si>
  <si>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</si>
  <si>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</si>
  <si>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</si>
  <si>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</si>
  <si>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</si>
  <si>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</si>
  <si>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</si>
  <si>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</si>
  <si>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</si>
  <si>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</si>
  <si>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</si>
  <si>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</si>
  <si>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</si>
  <si>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</si>
  <si>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</si>
  <si>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</si>
  <si>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</si>
  <si>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</si>
  <si>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</si>
  <si>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</si>
  <si>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</si>
  <si>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</si>
  <si>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</si>
  <si>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</si>
  <si>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</si>
  <si>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</si>
  <si>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</si>
  <si>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</si>
  <si>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</si>
  <si>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</si>
  <si>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</si>
  <si>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</si>
  <si>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</si>
  <si>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</si>
  <si>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</si>
  <si>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</si>
  <si>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</si>
  <si>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</si>
  <si>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</si>
  <si>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</si>
  <si>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</si>
  <si>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</si>
  <si>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</si>
  <si>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</si>
  <si>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</si>
  <si>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</si>
  <si>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</si>
  <si>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</si>
  <si>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</si>
  <si>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</si>
  <si>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</si>
  <si>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</si>
  <si>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</si>
  <si>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</si>
  <si>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</si>
  <si>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</si>
  <si>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</si>
  <si>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</si>
  <si>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</si>
  <si>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</si>
  <si>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</si>
  <si>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</si>
  <si>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</si>
  <si>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</si>
  <si>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</si>
  <si>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</si>
  <si>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</si>
  <si>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</si>
  <si>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</si>
  <si>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</si>
  <si>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</si>
  <si>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</si>
  <si>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</si>
  <si>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</si>
  <si>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</si>
  <si>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</si>
  <si>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</si>
  <si>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</si>
  <si>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</si>
  <si>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</si>
  <si>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</si>
  <si>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</si>
  <si>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</si>
  <si>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</si>
  <si>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</si>
  <si>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</si>
  <si>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</si>
  <si>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</si>
  <si>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</si>
  <si>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</si>
  <si>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</si>
  <si>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</si>
  <si>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</si>
  <si>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</si>
  <si>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</si>
  <si>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</si>
  <si>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</si>
  <si>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</si>
  <si>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</si>
  <si>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</si>
  <si>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</si>
  <si>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</si>
  <si>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</si>
  <si>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</si>
  <si>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</si>
  <si>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</si>
  <si>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</si>
  <si>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</si>
  <si>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</si>
  <si>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</si>
  <si>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</si>
  <si>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</si>
  <si>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</si>
  <si>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</si>
  <si>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</si>
  <si>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</si>
  <si>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</si>
  <si>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</si>
  <si>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</si>
  <si>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</si>
  <si>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</si>
  <si>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</si>
  <si>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</si>
  <si>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</si>
  <si>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</si>
  <si>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</si>
  <si>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</si>
  <si>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</si>
  <si>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</si>
  <si>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</si>
  <si>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</si>
  <si>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</si>
  <si>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</si>
  <si>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</si>
  <si>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</si>
  <si>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</si>
  <si>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</si>
  <si>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</si>
  <si>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</si>
  <si>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</si>
  <si>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</si>
  <si>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</si>
  <si>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</si>
  <si>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</si>
  <si>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</si>
  <si>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</si>
  <si>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</si>
  <si>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</si>
  <si>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</si>
  <si>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</si>
  <si>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</si>
  <si>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</si>
  <si>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</si>
  <si>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</si>
  <si>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</si>
  <si>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</si>
  <si>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</si>
  <si>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</si>
  <si>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</si>
  <si>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</si>
  <si>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</si>
  <si>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</si>
  <si>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</si>
  <si>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</si>
  <si>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</si>
  <si>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</si>
  <si>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</si>
  <si>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</si>
  <si>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</si>
  <si>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</si>
  <si>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</si>
  <si>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</si>
  <si>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</si>
  <si>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</si>
  <si>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</si>
  <si>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</si>
  <si>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</si>
  <si>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</si>
  <si>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</si>
  <si>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</si>
  <si>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</si>
  <si>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</si>
  <si>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</si>
  <si>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</si>
  <si>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</si>
  <si>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</si>
  <si>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</si>
  <si>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</si>
  <si>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</si>
  <si>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</si>
  <si>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</si>
  <si>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</si>
  <si>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</si>
  <si>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</si>
  <si>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</si>
  <si>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</si>
  <si>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</si>
  <si>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</si>
  <si>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</si>
  <si>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</si>
  <si>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</si>
  <si>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</si>
  <si>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</si>
  <si>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</si>
  <si>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</si>
  <si>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</si>
  <si>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</si>
  <si>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</si>
  <si>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</si>
  <si>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</si>
  <si>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</si>
  <si>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</si>
  <si>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</si>
  <si>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</si>
  <si>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</si>
  <si>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</si>
  <si>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</si>
  <si>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</si>
  <si>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</si>
  <si>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</si>
  <si>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</si>
  <si>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</si>
  <si>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</si>
  <si>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</si>
  <si>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</si>
  <si>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</si>
  <si>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</si>
  <si>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</si>
  <si>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</si>
  <si>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</si>
  <si>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</si>
  <si>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</si>
  <si>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</si>
  <si>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</si>
  <si>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</si>
  <si>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</si>
  <si>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</si>
  <si>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</si>
  <si>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</si>
  <si>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</si>
  <si>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</si>
  <si>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</si>
  <si>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</si>
  <si>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</si>
  <si>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</si>
  <si>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</si>
  <si>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</si>
  <si>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</si>
  <si>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</si>
  <si>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</si>
  <si>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</si>
  <si>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</si>
  <si>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</si>
  <si>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</si>
  <si>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</si>
  <si>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</si>
  <si>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</si>
  <si>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</si>
  <si>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</si>
  <si>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</si>
  <si>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</si>
  <si>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</si>
  <si>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</si>
  <si>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</si>
  <si>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</si>
  <si>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</si>
  <si>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</si>
  <si>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</si>
  <si>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</si>
  <si>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</si>
  <si>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</si>
  <si>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</si>
  <si>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</si>
  <si>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</si>
  <si>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</si>
  <si>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</si>
  <si>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</si>
  <si>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</si>
  <si>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</si>
  <si>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</si>
  <si>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</si>
  <si>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</si>
  <si>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</si>
  <si>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</si>
  <si>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</si>
  <si>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</si>
  <si>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</si>
  <si>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</si>
  <si>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</si>
  <si>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</si>
  <si>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</si>
  <si>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</si>
  <si>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</si>
  <si>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</si>
  <si>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</si>
  <si>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</si>
  <si>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</si>
  <si>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</si>
  <si>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</si>
  <si>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</si>
  <si>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</si>
  <si>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</si>
  <si>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</si>
  <si>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</si>
  <si>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</si>
  <si>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</si>
  <si>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</si>
  <si>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</si>
  <si>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</si>
  <si>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</si>
  <si>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</si>
  <si>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</si>
  <si>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</si>
  <si>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</si>
  <si>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</si>
  <si>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</si>
  <si>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</si>
  <si>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</si>
  <si>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</si>
  <si>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</si>
  <si>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</si>
  <si>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</si>
  <si>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</si>
  <si>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</si>
  <si>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</si>
  <si>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</si>
  <si>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</si>
  <si>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</si>
  <si>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</si>
  <si>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</si>
  <si>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</si>
  <si>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</si>
  <si>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</si>
  <si>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</si>
  <si>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</si>
  <si>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</si>
  <si>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</si>
  <si>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</si>
  <si>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</si>
  <si>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</si>
  <si>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</si>
  <si>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</si>
  <si>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</si>
  <si>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</si>
  <si>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</si>
  <si>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</si>
  <si>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</si>
  <si>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</si>
  <si>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</si>
  <si>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</si>
  <si>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</si>
  <si>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</si>
  <si>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</si>
  <si>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</si>
  <si>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</si>
  <si>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</si>
  <si>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</si>
  <si>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</si>
  <si>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</si>
  <si>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</si>
  <si>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</si>
  <si>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</si>
  <si>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</si>
  <si>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</si>
  <si>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</si>
  <si>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</si>
  <si>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</si>
  <si>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</si>
  <si>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</si>
  <si>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</si>
  <si>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</si>
  <si>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</si>
  <si>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</si>
  <si>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</si>
  <si>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</si>
  <si>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</si>
  <si>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</si>
  <si>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</si>
  <si>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</si>
  <si>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</si>
  <si>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</si>
  <si>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</si>
  <si>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</si>
  <si>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</si>
  <si>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</si>
  <si>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</si>
  <si>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</si>
  <si>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</si>
  <si>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</si>
  <si>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</si>
  <si>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</si>
  <si>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</si>
  <si>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</si>
  <si>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</si>
  <si>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</si>
  <si>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</si>
  <si>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</si>
  <si>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</si>
  <si>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</si>
  <si>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</si>
  <si>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</si>
  <si>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</si>
  <si>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</si>
  <si>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</si>
  <si>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</si>
  <si>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</si>
  <si>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</si>
  <si>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</si>
  <si>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</si>
  <si>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</si>
  <si>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</si>
  <si>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</si>
  <si>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</si>
  <si>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</si>
  <si>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</si>
  <si>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</si>
  <si>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</si>
  <si>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</si>
  <si>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</si>
  <si>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</si>
  <si>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</si>
  <si>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</si>
  <si>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</si>
  <si>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</si>
  <si>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</si>
  <si>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</si>
  <si>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</si>
  <si>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</si>
  <si>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</si>
  <si>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</si>
  <si>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</si>
  <si>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</si>
  <si>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</si>
  <si>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</si>
  <si>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</si>
  <si>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</si>
  <si>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</si>
  <si>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</si>
  <si>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</si>
  <si>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</si>
  <si>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</si>
  <si>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</si>
  <si>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</si>
  <si>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</si>
  <si>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</si>
  <si>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</si>
  <si>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</si>
  <si>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</si>
  <si>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</si>
  <si>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</si>
  <si>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</si>
  <si>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</si>
  <si>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</si>
  <si>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</si>
  <si>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</si>
  <si>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</si>
  <si>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</si>
  <si>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</si>
  <si>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</si>
  <si>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</si>
  <si>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</si>
  <si>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</si>
  <si>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</si>
  <si>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</si>
  <si>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</si>
  <si>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</si>
  <si>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</si>
  <si>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</si>
  <si>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</si>
  <si>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</si>
  <si>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</si>
  <si>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</si>
  <si>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</si>
  <si>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</si>
  <si>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</si>
  <si>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</si>
  <si>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</si>
  <si>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</si>
  <si>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</si>
  <si>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</si>
  <si>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</si>
  <si>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</si>
  <si>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</si>
  <si>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</si>
  <si>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</si>
  <si>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</si>
  <si>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</si>
  <si>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</si>
  <si>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</si>
  <si>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</si>
  <si>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</si>
  <si>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</si>
  <si>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</si>
  <si>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</si>
  <si>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</si>
  <si>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</si>
  <si>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</si>
  <si>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</si>
  <si>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</si>
  <si>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</si>
  <si>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</si>
  <si>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</si>
  <si>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</si>
  <si>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</si>
  <si>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</si>
  <si>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</si>
  <si>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</si>
  <si>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</si>
  <si>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</si>
  <si>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</si>
  <si>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</si>
  <si>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</si>
  <si>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</si>
  <si>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</si>
  <si>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</si>
  <si>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</si>
  <si>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</si>
  <si>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</si>
  <si>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</si>
  <si>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</si>
  <si>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</si>
  <si>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</si>
  <si>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</si>
  <si>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</si>
  <si>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</si>
  <si>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</si>
  <si>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</si>
  <si>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</si>
  <si>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</si>
  <si>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</si>
  <si>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</si>
  <si>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</si>
  <si>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</si>
  <si>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</si>
  <si>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</si>
  <si>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</si>
  <si>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</si>
  <si>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</si>
  <si>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</si>
  <si>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</si>
  <si>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</si>
  <si>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</si>
  <si>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</si>
  <si>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</si>
  <si>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</si>
  <si>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</si>
  <si>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</si>
  <si>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</si>
  <si>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</si>
  <si>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</si>
  <si>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</si>
  <si>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</si>
  <si>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</si>
  <si>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</si>
  <si>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</si>
  <si>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</si>
  <si>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</si>
  <si>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</si>
  <si>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</si>
  <si>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</si>
  <si>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</si>
  <si>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</si>
  <si>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</si>
  <si>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</si>
  <si>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</si>
  <si>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</si>
  <si>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</si>
  <si>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</si>
  <si>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</si>
  <si>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</si>
  <si>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</si>
  <si>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</si>
  <si>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</si>
  <si>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</si>
  <si>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</si>
  <si>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</si>
  <si>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</si>
  <si>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</si>
  <si>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</si>
  <si>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</si>
  <si>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</si>
  <si>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</si>
  <si>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</si>
  <si>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</si>
  <si>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</si>
  <si>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</si>
  <si>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</si>
  <si>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</si>
  <si>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</si>
  <si>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</si>
  <si>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</si>
  <si>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</si>
  <si>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</si>
  <si>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</si>
  <si>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</si>
  <si>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</si>
  <si>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</si>
  <si>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</si>
  <si>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</si>
  <si>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</si>
  <si>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</si>
  <si>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</si>
  <si>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</si>
  <si>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</si>
  <si>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</si>
  <si>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</si>
  <si>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</si>
  <si>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</si>
  <si>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</si>
  <si>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</si>
  <si>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</si>
  <si>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</si>
  <si>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</si>
  <si>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</si>
  <si>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</si>
  <si>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</si>
  <si>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</si>
  <si>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</si>
  <si>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</si>
  <si>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</si>
  <si>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</si>
  <si>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</si>
  <si>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</si>
  <si>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</si>
  <si>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</si>
  <si>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</si>
  <si>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</si>
  <si>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</si>
  <si>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</si>
  <si>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</si>
  <si>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</si>
  <si>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</si>
  <si>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</si>
  <si>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</si>
  <si>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</si>
  <si>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</si>
  <si>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</si>
  <si>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</si>
  <si>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</si>
  <si>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</si>
  <si>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</si>
  <si>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</si>
  <si>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</si>
  <si>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</si>
  <si>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</si>
  <si>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</si>
  <si>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</si>
  <si>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</si>
  <si>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</si>
  <si>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</si>
  <si>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</si>
  <si>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</si>
  <si>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</si>
  <si>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</si>
  <si>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</si>
  <si>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</si>
  <si>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</si>
  <si>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</si>
  <si>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</si>
  <si>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</si>
  <si>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</si>
  <si>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</si>
  <si>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</si>
  <si>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</si>
  <si>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</si>
  <si>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</si>
  <si>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</si>
  <si>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</si>
  <si>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</si>
  <si>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</si>
  <si>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</si>
  <si>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</si>
  <si>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</si>
  <si>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</si>
  <si>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</si>
  <si>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</si>
  <si>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</si>
  <si>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</si>
  <si>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</si>
  <si>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</si>
  <si>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</si>
  <si>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</si>
  <si>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</si>
  <si>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</si>
  <si>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</si>
  <si>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</si>
  <si>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</si>
  <si>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</si>
  <si>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</si>
  <si>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</si>
  <si>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</si>
  <si>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</si>
  <si>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</si>
  <si>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</si>
  <si>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</si>
  <si>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</si>
  <si>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</si>
  <si>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</si>
  <si>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</si>
  <si>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</si>
  <si>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</si>
  <si>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</si>
  <si>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</si>
  <si>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</si>
  <si>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</si>
  <si>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</si>
  <si>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</si>
  <si>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</si>
  <si>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</si>
  <si>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</si>
  <si>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</si>
  <si>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</si>
  <si>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</si>
  <si>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</si>
  <si>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</si>
  <si>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</si>
  <si>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</si>
  <si>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</si>
  <si>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</si>
  <si>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</si>
  <si>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</si>
  <si>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</si>
  <si>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</si>
  <si>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</si>
  <si>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</si>
  <si>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</si>
  <si>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</si>
  <si>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</si>
  <si>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</si>
  <si>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</si>
  <si>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</si>
  <si>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</si>
  <si>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</si>
  <si>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</si>
  <si>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</si>
  <si>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</si>
  <si>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</si>
  <si>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</si>
  <si>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</si>
  <si>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</si>
  <si>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</si>
  <si>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</si>
  <si>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</si>
  <si>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</si>
  <si>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</si>
  <si>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</si>
  <si>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</si>
  <si>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</si>
  <si>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</si>
  <si>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</si>
  <si>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</si>
  <si>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</si>
  <si>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</si>
  <si>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</si>
  <si>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</si>
  <si>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</si>
  <si>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</si>
  <si>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</si>
  <si>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</si>
  <si>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</si>
  <si>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</si>
  <si>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</si>
  <si>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</si>
  <si>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</si>
  <si>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</si>
  <si>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</si>
  <si>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</si>
  <si>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</si>
  <si>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</si>
  <si>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</si>
  <si>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</si>
  <si>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</si>
  <si>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</si>
  <si>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</si>
  <si>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</si>
  <si>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</si>
  <si>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</si>
  <si>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</si>
  <si>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</si>
  <si>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</si>
  <si>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</si>
  <si>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</si>
  <si>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</si>
  <si>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</si>
  <si>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</si>
  <si>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</si>
  <si>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</si>
  <si>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</si>
  <si>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</si>
  <si>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</si>
  <si>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</si>
  <si>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</si>
  <si>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</si>
  <si>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</si>
  <si>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</si>
  <si>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</si>
  <si>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</si>
  <si>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</si>
  <si>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</si>
  <si>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</si>
  <si>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</si>
  <si>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</si>
  <si>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</si>
  <si>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</si>
  <si>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</si>
  <si>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</si>
  <si>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</si>
  <si>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</si>
  <si>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</si>
  <si>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</si>
  <si>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</si>
  <si>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</si>
  <si>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</si>
  <si>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</si>
  <si>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</si>
  <si>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</si>
  <si>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</si>
  <si>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</si>
  <si>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</si>
  <si>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</si>
  <si>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</si>
  <si>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</si>
  <si>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</si>
  <si>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</si>
  <si>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</si>
  <si>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</si>
  <si>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</si>
  <si>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</si>
  <si>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</si>
  <si>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</si>
  <si>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</si>
  <si>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</si>
  <si>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</si>
  <si>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</si>
  <si>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</si>
  <si>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</si>
  <si>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</si>
  <si>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</si>
  <si>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</si>
  <si>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</si>
  <si>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</si>
  <si>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</si>
  <si>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</si>
  <si>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</si>
  <si>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</si>
  <si>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</si>
  <si>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</si>
  <si>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</si>
  <si>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</si>
  <si>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</si>
  <si>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</si>
  <si>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</si>
  <si>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</si>
  <si>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</si>
  <si>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</si>
  <si>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</si>
  <si>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</si>
  <si>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</si>
  <si>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</si>
  <si>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</si>
  <si>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</si>
  <si>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</si>
  <si>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</si>
  <si>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</si>
  <si>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</si>
  <si>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</si>
  <si>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</si>
  <si>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</si>
  <si>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</si>
  <si>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</si>
  <si>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</si>
  <si>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</si>
  <si>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</si>
  <si>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</si>
  <si>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</si>
  <si>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</si>
  <si>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</si>
  <si>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</si>
  <si>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</si>
  <si>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</si>
  <si>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</si>
  <si>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</si>
  <si>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</si>
  <si>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</si>
  <si>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</si>
  <si>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</si>
  <si>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</si>
  <si>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</si>
  <si>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</si>
  <si>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</si>
  <si>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</si>
  <si>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</si>
  <si>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</si>
  <si>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</si>
  <si>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</si>
  <si>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</si>
  <si>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</si>
  <si>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</si>
  <si>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</si>
  <si>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</si>
  <si>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</si>
  <si>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</si>
  <si>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</si>
  <si>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</si>
  <si>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</si>
  <si>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</si>
  <si>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</si>
  <si>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</si>
  <si>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</si>
  <si>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</si>
  <si>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</si>
  <si>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</si>
  <si>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</si>
  <si>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</si>
  <si>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</si>
  <si>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</si>
  <si>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</si>
  <si>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</si>
  <si>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</si>
  <si>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</si>
  <si>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</si>
  <si>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</si>
  <si>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</si>
  <si>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</si>
  <si>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</si>
  <si>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</si>
  <si>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</si>
  <si>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</si>
  <si>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</si>
  <si>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</si>
  <si>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</si>
  <si>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</si>
  <si>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</si>
  <si>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</si>
  <si>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</si>
  <si>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</si>
  <si>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</si>
  <si>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</si>
  <si>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</si>
  <si>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</si>
  <si>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</si>
  <si>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</si>
  <si>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</si>
  <si>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</si>
  <si>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</si>
  <si>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</si>
  <si>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</si>
  <si>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</si>
  <si>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</si>
  <si>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</si>
  <si>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</si>
  <si>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</si>
  <si>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</si>
  <si>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</si>
  <si>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</si>
  <si>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</si>
  <si>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</si>
  <si>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</si>
  <si>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</si>
  <si>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</si>
  <si>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</si>
  <si>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</si>
  <si>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</si>
  <si>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</si>
  <si>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</si>
  <si>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</si>
  <si>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</si>
  <si>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</si>
  <si>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</si>
  <si>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</si>
  <si>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</si>
  <si>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</si>
  <si>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</si>
  <si>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</si>
  <si>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</si>
  <si>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</si>
  <si>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</si>
  <si>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</si>
  <si>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</si>
  <si>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</si>
  <si>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</si>
  <si>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</si>
  <si>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</si>
  <si>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</si>
  <si>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</si>
  <si>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</si>
  <si>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</si>
  <si>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</si>
  <si>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</si>
  <si>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</si>
  <si>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</si>
  <si>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</si>
  <si>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</si>
  <si>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</si>
  <si>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</si>
  <si>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</si>
  <si>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</si>
  <si>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</si>
  <si>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</si>
  <si>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</si>
  <si>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</si>
  <si>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</si>
  <si>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</si>
  <si>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</si>
  <si>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</si>
  <si>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</si>
  <si>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</si>
  <si>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</si>
  <si>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</si>
  <si>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</si>
  <si>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</si>
  <si>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</si>
  <si>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</si>
  <si>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</si>
  <si>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</si>
  <si>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</si>
  <si>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</si>
  <si>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</si>
  <si>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</si>
  <si>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</si>
  <si>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</si>
  <si>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</si>
  <si>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</si>
  <si>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</si>
  <si>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</si>
  <si>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</si>
  <si>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</si>
  <si>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</si>
  <si>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</si>
  <si>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</si>
  <si>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</si>
  <si>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</si>
  <si>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</si>
  <si>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</si>
  <si>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</si>
  <si>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</si>
  <si>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</si>
  <si>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</si>
  <si>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</si>
  <si>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</si>
  <si>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</si>
  <si>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</si>
  <si>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</si>
  <si>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</si>
  <si>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</si>
  <si>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</si>
  <si>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</si>
  <si>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</si>
  <si>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</si>
  <si>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</si>
  <si>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</si>
  <si>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</si>
  <si>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</si>
  <si>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</si>
  <si>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</si>
  <si>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</si>
  <si>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</si>
  <si>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</si>
  <si>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</si>
  <si>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</si>
  <si>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</si>
  <si>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</si>
  <si>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</si>
  <si>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</si>
  <si>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</si>
  <si>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</si>
  <si>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</si>
  <si>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</si>
  <si>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</si>
  <si>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</si>
  <si>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</si>
  <si>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</si>
  <si>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</si>
  <si>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</si>
  <si>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</si>
  <si>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</si>
  <si>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</si>
  <si>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</si>
  <si>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</si>
  <si>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</si>
  <si>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</si>
  <si>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</si>
  <si>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</si>
  <si>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</si>
  <si>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</si>
  <si>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</si>
  <si>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</si>
  <si>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</si>
  <si>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</si>
  <si>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</si>
  <si>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</si>
  <si>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</si>
  <si>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</si>
  <si>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</si>
  <si>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</si>
  <si>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</si>
  <si>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</si>
  <si>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</si>
  <si>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</si>
  <si>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</si>
  <si>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</si>
  <si>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</si>
  <si>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</si>
  <si>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</si>
  <si>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</si>
  <si>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</si>
  <si>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</si>
  <si>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</si>
  <si>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</si>
  <si>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</si>
  <si>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</si>
  <si>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</si>
  <si>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</si>
  <si>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</si>
  <si>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</si>
  <si>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</si>
  <si>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</si>
  <si>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</si>
  <si>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</si>
  <si>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</si>
  <si>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</si>
  <si>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</si>
  <si>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</si>
  <si>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</si>
  <si>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</si>
  <si>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</si>
  <si>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</si>
  <si>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</si>
  <si>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</si>
  <si>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</si>
  <si>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</si>
  <si>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</si>
  <si>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</si>
  <si>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</si>
  <si>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</si>
  <si>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</si>
  <si>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</si>
  <si>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</si>
  <si>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</si>
  <si>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</si>
  <si>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</si>
  <si>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</si>
  <si>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</si>
  <si>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</si>
  <si>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</si>
  <si>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</si>
  <si>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</si>
  <si>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</si>
  <si>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</si>
  <si>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</si>
  <si>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</si>
  <si>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</si>
  <si>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</si>
  <si>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</si>
  <si>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</si>
  <si>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</si>
  <si>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</si>
  <si>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</si>
  <si>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</si>
  <si>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</si>
  <si>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</si>
  <si>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</si>
  <si>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</si>
  <si>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</si>
  <si>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</si>
  <si>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</si>
  <si>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</si>
  <si>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</si>
  <si>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</si>
  <si>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</si>
  <si>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</si>
  <si>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</si>
  <si>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</si>
  <si>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</si>
  <si>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</si>
  <si>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</si>
  <si>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</si>
  <si>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</si>
  <si>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</si>
  <si>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</si>
  <si>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</si>
  <si>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</si>
  <si>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</si>
  <si>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</si>
  <si>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</si>
  <si>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</si>
  <si>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</si>
  <si>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</si>
  <si>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</si>
  <si>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</si>
  <si>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</si>
  <si>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</si>
  <si>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</si>
  <si>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</si>
  <si>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</si>
  <si>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</si>
  <si>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</si>
  <si>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</si>
  <si>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</si>
  <si>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</si>
  <si>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</si>
  <si>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</si>
  <si>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</si>
  <si>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</si>
  <si>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</si>
  <si>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</si>
  <si>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</si>
  <si>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</si>
  <si>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</si>
  <si>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</si>
  <si>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</si>
  <si>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</si>
  <si>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</si>
  <si>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</si>
  <si>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</si>
  <si>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</si>
  <si>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</si>
  <si>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</si>
  <si>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</si>
  <si>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</si>
  <si>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</si>
  <si>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</si>
  <si>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</si>
  <si>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</si>
  <si>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</si>
  <si>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</si>
  <si>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</si>
  <si>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</si>
  <si>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</si>
  <si>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</si>
  <si>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</si>
  <si>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</si>
  <si>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</si>
  <si>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</si>
  <si>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</si>
  <si>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</si>
  <si>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</si>
  <si>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</si>
  <si>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</si>
  <si>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</si>
  <si>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</si>
  <si>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</si>
  <si>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</si>
  <si>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</si>
  <si>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</si>
  <si>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</si>
  <si>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</si>
  <si>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</si>
  <si>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</si>
  <si>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</si>
  <si>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</si>
  <si>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</si>
  <si>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</si>
  <si>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</si>
  <si>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</si>
  <si>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</si>
  <si>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</si>
  <si>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</si>
  <si>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</si>
  <si>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</si>
  <si>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</si>
  <si>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</si>
  <si>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</si>
  <si>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</si>
  <si>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</si>
  <si>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</si>
  <si>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</si>
  <si>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</si>
  <si>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</si>
  <si>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</si>
  <si>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</si>
  <si>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</si>
  <si>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</si>
  <si>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</si>
  <si>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</si>
  <si>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</si>
  <si>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</si>
  <si>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</si>
  <si>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</si>
  <si>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</si>
  <si>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</si>
  <si>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</si>
  <si>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</si>
  <si>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</si>
  <si>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</si>
  <si>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</si>
  <si>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</si>
  <si>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</si>
  <si>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</si>
  <si>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</si>
  <si>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</si>
  <si>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</si>
  <si>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</si>
  <si>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</si>
  <si>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</si>
  <si>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</si>
  <si>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</si>
  <si>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</si>
  <si>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</si>
  <si>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</si>
  <si>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</si>
  <si>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</si>
  <si>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</si>
  <si>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</si>
  <si>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</si>
  <si>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</si>
  <si>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</si>
  <si>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</si>
  <si>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</si>
  <si>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</si>
  <si>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</si>
  <si>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</si>
  <si>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</si>
  <si>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</si>
  <si>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</si>
  <si>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</si>
  <si>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</si>
  <si>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</si>
  <si>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</si>
  <si>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</si>
  <si>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</si>
  <si>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</si>
  <si>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</si>
  <si>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</si>
  <si>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</si>
  <si>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</si>
  <si>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</si>
  <si>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</si>
  <si>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</si>
  <si>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</si>
  <si>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</si>
  <si>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</si>
  <si>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</si>
  <si>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</si>
  <si>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</si>
  <si>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</si>
  <si>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</si>
  <si>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</si>
  <si>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</si>
  <si>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</si>
  <si>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</si>
  <si>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</si>
  <si>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</si>
  <si>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</si>
  <si>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</si>
  <si>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</si>
  <si>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</si>
  <si>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</si>
  <si>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</si>
  <si>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</si>
  <si>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</si>
  <si>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</si>
  <si>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</si>
  <si>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</si>
  <si>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</si>
  <si>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</si>
  <si>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</si>
  <si>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</si>
  <si>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</si>
  <si>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</si>
  <si>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</si>
  <si>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</si>
  <si>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</si>
  <si>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</si>
  <si>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</si>
  <si>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</si>
  <si>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</si>
  <si>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</si>
  <si>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</si>
  <si>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</si>
  <si>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</si>
  <si>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</si>
  <si>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</si>
  <si>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</si>
  <si>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</si>
  <si>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</si>
  <si>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</si>
  <si>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</si>
  <si>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</si>
  <si>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</si>
  <si>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</si>
  <si>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</si>
  <si>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</si>
  <si>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</si>
  <si>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</si>
  <si>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</si>
  <si>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</si>
  <si>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</si>
  <si>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</si>
  <si>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</si>
  <si>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</si>
  <si>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</si>
  <si>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</si>
  <si>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</si>
  <si>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</si>
  <si>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</si>
  <si>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</si>
  <si>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</si>
  <si>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</si>
  <si>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</si>
  <si>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</si>
  <si>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</si>
  <si>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</si>
  <si>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</si>
  <si>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</si>
  <si>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</si>
  <si>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</si>
  <si>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</si>
  <si>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</si>
  <si>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</si>
  <si>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</si>
  <si>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</si>
  <si>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</si>
  <si>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</si>
  <si>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</si>
  <si>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</si>
  <si>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</si>
  <si>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</si>
  <si>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</si>
  <si>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</si>
  <si>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</si>
  <si>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</si>
  <si>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</si>
  <si>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</si>
  <si>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</si>
  <si>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</si>
  <si>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</si>
  <si>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</si>
  <si>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</si>
  <si>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</si>
  <si>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</si>
  <si>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</si>
  <si>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</si>
  <si>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</si>
  <si>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</si>
  <si>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</si>
  <si>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</si>
  <si>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</si>
  <si>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</si>
  <si>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</si>
  <si>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</si>
  <si>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</si>
  <si>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</si>
  <si>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</si>
  <si>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</si>
  <si>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</si>
  <si>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</si>
  <si>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</si>
  <si>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</si>
  <si>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</si>
  <si>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</si>
  <si>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</si>
  <si>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</si>
  <si>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</si>
  <si>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</si>
  <si>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</si>
  <si>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</si>
  <si>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</si>
  <si>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</si>
  <si>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</si>
  <si>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</si>
  <si>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</si>
  <si>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</si>
  <si>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</si>
  <si>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</si>
  <si>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</si>
  <si>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</si>
  <si>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</si>
  <si>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</si>
  <si>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</si>
  <si>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</si>
  <si>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</si>
  <si>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</si>
  <si>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</si>
  <si>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</si>
  <si>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</si>
  <si>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</si>
  <si>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</si>
  <si>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</si>
  <si>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</si>
  <si>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</si>
  <si>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</si>
  <si>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</si>
  <si>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</si>
  <si>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</si>
  <si>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</si>
  <si>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</si>
  <si>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</si>
  <si>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</si>
  <si>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</si>
  <si>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</si>
  <si>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</si>
  <si>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</si>
  <si>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</si>
  <si>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</si>
  <si>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</si>
  <si>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</si>
  <si>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</si>
  <si>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</si>
  <si>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</si>
  <si>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</si>
  <si>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</si>
  <si>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</si>
  <si>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</si>
  <si>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</si>
  <si>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</si>
  <si>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</si>
  <si>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</si>
  <si>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</si>
  <si>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</si>
  <si>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</si>
  <si>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</si>
  <si>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</si>
  <si>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</si>
  <si>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</si>
  <si>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</si>
  <si>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</si>
  <si>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</si>
  <si>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</si>
  <si>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</si>
  <si>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</si>
  <si>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</si>
  <si>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</si>
  <si>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</si>
  <si>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</si>
  <si>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</si>
  <si>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</si>
  <si>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</si>
  <si>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</si>
  <si>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</si>
  <si>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</si>
  <si>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</si>
  <si>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</si>
  <si>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</si>
  <si>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</si>
  <si>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</si>
  <si>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</si>
  <si>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</si>
  <si>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</si>
  <si>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</si>
  <si>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</si>
  <si>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</si>
  <si>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</si>
  <si>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</si>
  <si>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</si>
  <si>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</si>
  <si>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</si>
  <si>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</si>
  <si>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</si>
  <si>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</si>
  <si>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</si>
  <si>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</si>
  <si>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</si>
  <si>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</si>
  <si>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</si>
  <si>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</si>
  <si>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</si>
  <si>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</si>
  <si>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</si>
  <si>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</si>
  <si>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</si>
  <si>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</si>
  <si>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</si>
  <si>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</si>
  <si>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</si>
  <si>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</si>
  <si>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</si>
  <si>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</si>
  <si>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</si>
  <si>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</si>
  <si>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</si>
  <si>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</si>
  <si>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</si>
  <si>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</si>
  <si>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</si>
  <si>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</si>
  <si>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</si>
  <si>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</si>
  <si>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</si>
  <si>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</si>
  <si>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</si>
  <si>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</si>
  <si>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</si>
  <si>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</si>
  <si>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</si>
  <si>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</si>
  <si>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</si>
  <si>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</si>
  <si>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</si>
  <si>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</si>
  <si>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</si>
  <si>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</si>
  <si>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</si>
  <si>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</si>
  <si>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</si>
  <si>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</si>
  <si>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</si>
  <si>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</si>
  <si>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</si>
  <si>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</si>
  <si>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</si>
  <si>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</si>
  <si>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</si>
  <si>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</si>
  <si>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</si>
  <si>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</si>
  <si>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</si>
  <si>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</si>
  <si>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</si>
  <si>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</si>
  <si>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</si>
  <si>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</si>
  <si>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</si>
  <si>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</si>
  <si>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</si>
  <si>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</si>
  <si>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</si>
  <si>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</si>
  <si>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</si>
  <si>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</si>
  <si>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</si>
  <si>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</si>
  <si>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</si>
  <si>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</si>
  <si>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</si>
  <si>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</si>
  <si>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</si>
  <si>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</si>
  <si>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</si>
  <si>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</si>
  <si>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</si>
  <si>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</si>
  <si>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</si>
  <si>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</si>
  <si>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</si>
  <si>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</si>
  <si>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</si>
  <si>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</si>
  <si>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</si>
  <si>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</si>
  <si>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</si>
  <si>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</si>
  <si>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</si>
  <si>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</si>
  <si>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</si>
  <si>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</si>
  <si>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</si>
  <si>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</si>
  <si>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</si>
  <si>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</si>
  <si>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</si>
  <si>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</si>
  <si>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</si>
  <si>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</si>
  <si>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</si>
  <si>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</si>
  <si>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</si>
  <si>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</si>
  <si>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</si>
  <si>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</si>
  <si>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</si>
  <si>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</si>
  <si>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</si>
  <si>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</si>
  <si>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</si>
  <si>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</si>
  <si>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</si>
  <si>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</si>
  <si>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</si>
  <si>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</si>
  <si>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</si>
  <si>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</si>
  <si>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</si>
  <si>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</si>
  <si>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</si>
  <si>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</si>
  <si>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</si>
  <si>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</si>
  <si>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</si>
  <si>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</si>
  <si>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</si>
  <si>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</si>
  <si>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</si>
  <si>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</si>
  <si>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</si>
  <si>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</si>
  <si>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</si>
  <si>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</si>
  <si>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</si>
  <si>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</si>
  <si>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</si>
  <si>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</si>
  <si>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</si>
  <si>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</si>
  <si>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</si>
  <si>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</si>
  <si>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</si>
  <si>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</si>
  <si>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</si>
  <si>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</si>
  <si>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</si>
  <si>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</si>
  <si>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</si>
  <si>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</si>
  <si>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</si>
  <si>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</si>
  <si>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</si>
  <si>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</si>
  <si>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</si>
  <si>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</si>
  <si>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</si>
  <si>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</si>
  <si>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</si>
  <si>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</si>
  <si>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</si>
  <si>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</si>
  <si>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</si>
  <si>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</si>
  <si>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</si>
  <si>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</si>
  <si>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</si>
  <si>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</si>
  <si>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</si>
  <si>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</si>
  <si>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</si>
  <si>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</si>
  <si>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</si>
  <si>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</si>
  <si>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</si>
  <si>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</si>
  <si>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</si>
  <si>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</si>
  <si>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</si>
  <si>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</si>
  <si>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</si>
  <si>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</si>
  <si>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</si>
  <si>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</si>
  <si>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</si>
  <si>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</si>
  <si>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</si>
  <si>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</si>
  <si>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</si>
  <si>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</si>
  <si>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</si>
  <si>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</si>
  <si>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</si>
  <si>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</si>
  <si>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</si>
  <si>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</si>
  <si>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</si>
  <si>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</si>
  <si>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</si>
  <si>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</si>
  <si>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</si>
  <si>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</si>
  <si>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</si>
  <si>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</si>
  <si>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</si>
  <si>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</si>
  <si>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</si>
  <si>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</si>
  <si>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</si>
  <si>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</si>
  <si>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</si>
  <si>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</si>
  <si>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</si>
  <si>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</si>
  <si>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</si>
  <si>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</si>
  <si>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</si>
  <si>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</si>
  <si>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</si>
  <si>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</si>
  <si>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</si>
  <si>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</si>
  <si>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</si>
  <si>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</si>
  <si>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</si>
  <si>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</si>
  <si>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</si>
  <si>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</si>
  <si>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</si>
  <si>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</si>
  <si>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</si>
  <si>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</si>
  <si>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</si>
  <si>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</si>
  <si>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</si>
  <si>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</si>
  <si>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</si>
  <si>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</si>
  <si>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</si>
  <si>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</si>
  <si>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</si>
  <si>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</si>
  <si>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</si>
  <si>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</si>
  <si>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</si>
  <si>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</si>
  <si>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</si>
  <si>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</si>
  <si>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</si>
  <si>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</si>
  <si>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</si>
  <si>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</si>
  <si>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</si>
  <si>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</si>
  <si>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</si>
  <si>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</si>
  <si>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</si>
  <si>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</si>
  <si>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</si>
  <si>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</si>
  <si>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</si>
  <si>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</si>
  <si>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</si>
  <si>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</si>
  <si>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</si>
  <si>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</si>
  <si>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</si>
  <si>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</si>
  <si>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</si>
  <si>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</si>
  <si>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</si>
  <si>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</si>
  <si>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</si>
  <si>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</si>
  <si>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</si>
  <si>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</si>
  <si>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</si>
  <si>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</si>
  <si>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</si>
  <si>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</si>
  <si>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</si>
  <si>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</si>
  <si>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</si>
  <si>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</si>
  <si>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</si>
  <si>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</si>
  <si>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</si>
  <si>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</si>
  <si>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</si>
  <si>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</si>
  <si>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</si>
  <si>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</si>
  <si>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</si>
  <si>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</si>
  <si>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</si>
  <si>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</si>
  <si>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</si>
  <si>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</si>
  <si>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</si>
  <si>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</si>
  <si>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</si>
  <si>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</si>
  <si>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</si>
  <si>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</si>
  <si>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</si>
  <si>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</si>
  <si>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</si>
  <si>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</si>
  <si>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</si>
  <si>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</si>
  <si>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</si>
  <si>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</si>
  <si>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</si>
  <si>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</si>
  <si>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</si>
  <si>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</si>
  <si>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</si>
  <si>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</si>
  <si>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</si>
  <si>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</si>
  <si>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</si>
  <si>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</si>
  <si>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</si>
  <si>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</si>
  <si>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</si>
  <si>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</si>
  <si>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</si>
  <si>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</si>
  <si>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</si>
  <si>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</si>
  <si>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</si>
  <si>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</si>
  <si>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</si>
  <si>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</si>
  <si>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</si>
  <si>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</si>
  <si>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</si>
  <si>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</si>
  <si>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</si>
  <si>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</si>
  <si>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</si>
  <si>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</si>
  <si>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</si>
  <si>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</si>
  <si>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</si>
  <si>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</si>
  <si>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</si>
  <si>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</si>
  <si>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</si>
  <si>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</si>
  <si>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</si>
  <si>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</si>
  <si>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</si>
  <si>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</si>
  <si>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</si>
  <si>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</si>
  <si>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</si>
  <si>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</si>
  <si>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</si>
  <si>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</si>
  <si>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</si>
  <si>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</si>
  <si>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</si>
  <si>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</si>
  <si>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</si>
  <si>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</si>
  <si>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</si>
  <si>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</si>
  <si>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</si>
  <si>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</si>
  <si>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</si>
  <si>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</si>
  <si>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</si>
  <si>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</si>
  <si>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</si>
  <si>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</si>
  <si>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</si>
  <si>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</si>
  <si>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</si>
  <si>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</si>
  <si>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</si>
  <si>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</si>
  <si>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</si>
  <si>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</si>
  <si>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</si>
  <si>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</si>
  <si>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</si>
  <si>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</si>
  <si>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</si>
  <si>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</si>
  <si>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</si>
  <si>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</si>
  <si>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</si>
  <si>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</si>
  <si>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</si>
  <si>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</si>
  <si>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</si>
  <si>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</si>
  <si>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</si>
  <si>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</si>
  <si>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</si>
  <si>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</si>
  <si>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</si>
  <si>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</si>
  <si>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</si>
  <si>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</si>
  <si>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</si>
  <si>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</si>
  <si>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</si>
  <si>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</si>
  <si>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</si>
  <si>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</si>
  <si>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</si>
  <si>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</si>
  <si>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</si>
  <si>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</si>
  <si>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</si>
  <si>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</si>
  <si>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</si>
  <si>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</si>
  <si>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</si>
  <si>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</si>
  <si>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</si>
  <si>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</si>
  <si>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</si>
  <si>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</si>
  <si>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</si>
  <si>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</si>
  <si>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</si>
  <si>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</si>
  <si>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</si>
  <si>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</si>
  <si>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</si>
  <si>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</si>
  <si>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</si>
  <si>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</si>
  <si>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</si>
  <si>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</si>
  <si>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</si>
  <si>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</si>
  <si>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</si>
  <si>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</si>
  <si>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</si>
  <si>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</si>
  <si>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</si>
  <si>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</si>
  <si>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</si>
  <si>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</si>
  <si>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</si>
  <si>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</si>
  <si>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</si>
  <si>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</si>
  <si>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</si>
  <si>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</si>
  <si>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</si>
  <si>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</si>
  <si>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</si>
  <si>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</si>
  <si>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</si>
  <si>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</si>
  <si>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</si>
  <si>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</si>
  <si>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</si>
  <si>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</si>
  <si>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</si>
  <si>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</si>
  <si>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</si>
  <si>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</si>
  <si>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</si>
  <si>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</si>
  <si>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</si>
  <si>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</si>
  <si>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</si>
  <si>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</si>
  <si>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</si>
  <si>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</si>
  <si>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</si>
  <si>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</si>
  <si>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</si>
  <si>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</si>
  <si>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</si>
  <si>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</si>
  <si>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</si>
  <si>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</si>
  <si>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</si>
  <si>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</si>
  <si>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</si>
  <si>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</si>
  <si>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</si>
  <si>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</si>
  <si>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</si>
  <si>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</si>
  <si>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</si>
  <si>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</si>
  <si>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</si>
  <si>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</si>
  <si>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</si>
  <si>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</si>
  <si>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</si>
  <si>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</si>
  <si>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</si>
  <si>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</si>
  <si>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</si>
  <si>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</si>
  <si>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</si>
  <si>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</si>
  <si>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</si>
  <si>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</si>
  <si>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</si>
  <si>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</si>
  <si>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</si>
  <si>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</si>
  <si>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</si>
  <si>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</si>
  <si>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</si>
  <si>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</si>
  <si>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</si>
  <si>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</si>
  <si>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</si>
  <si>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</si>
  <si>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</si>
  <si>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</si>
  <si>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</si>
  <si>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</si>
  <si>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</si>
  <si>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</si>
  <si>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</si>
  <si>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</si>
  <si>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</si>
  <si>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</si>
  <si>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</si>
  <si>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</si>
  <si>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</si>
  <si>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</si>
  <si>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</si>
  <si>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</si>
  <si>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</si>
  <si>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</si>
  <si>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</si>
  <si>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</si>
  <si>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</si>
  <si>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</si>
  <si>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</si>
  <si>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</si>
  <si>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</si>
  <si>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</si>
  <si>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</si>
  <si>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</si>
  <si>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</si>
  <si>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</si>
  <si>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</si>
  <si>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</si>
  <si>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</si>
  <si>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</si>
  <si>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</si>
  <si>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</si>
  <si>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</si>
  <si>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</si>
  <si>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</si>
  <si>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</si>
  <si>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</si>
  <si>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</si>
  <si>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</si>
  <si>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</si>
  <si>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</si>
  <si>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</si>
  <si>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</si>
  <si>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</si>
  <si>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</si>
  <si>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</si>
  <si>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</si>
  <si>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</si>
  <si>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</si>
  <si>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</si>
  <si>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</si>
  <si>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</si>
  <si>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</si>
  <si>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</si>
  <si>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</si>
  <si>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</si>
  <si>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</si>
  <si>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</si>
  <si>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</si>
  <si>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</si>
  <si>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</si>
  <si>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</si>
  <si>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</si>
  <si>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</si>
  <si>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</si>
  <si>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</si>
  <si>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</si>
  <si>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</si>
  <si>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</si>
  <si>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</si>
  <si>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</si>
  <si>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</si>
  <si>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</si>
  <si>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</si>
  <si>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</si>
  <si>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</si>
  <si>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</si>
  <si>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</si>
  <si>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</si>
  <si>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</si>
  <si>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</si>
  <si>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</si>
  <si>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</si>
  <si>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</si>
  <si>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</si>
  <si>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</si>
  <si>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</si>
  <si>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</si>
  <si>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</si>
  <si>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</si>
  <si>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</si>
  <si>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</si>
  <si>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</si>
  <si>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</si>
  <si>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</si>
  <si>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</si>
  <si>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</si>
  <si>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</si>
  <si>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</si>
  <si>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</si>
  <si>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</si>
  <si>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</si>
  <si>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</si>
  <si>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</si>
  <si>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</si>
  <si>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</si>
  <si>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</si>
  <si>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</si>
  <si>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</si>
  <si>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</si>
  <si>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</si>
  <si>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</si>
  <si>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</si>
  <si>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</si>
  <si>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</si>
  <si>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</si>
  <si>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</si>
  <si>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</si>
  <si>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</si>
  <si>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</si>
  <si>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</si>
  <si>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</si>
  <si>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</si>
  <si>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</si>
  <si>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</si>
  <si>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</si>
  <si>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</si>
  <si>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</si>
  <si>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</si>
  <si>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</si>
  <si>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</si>
  <si>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</si>
  <si>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</si>
  <si>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</si>
  <si>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</si>
  <si>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</si>
  <si>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</si>
  <si>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</si>
  <si>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</si>
  <si>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</si>
  <si>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</si>
  <si>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</si>
  <si>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</si>
  <si>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</si>
  <si>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</si>
  <si>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</si>
  <si>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</si>
  <si>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</si>
  <si>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</si>
  <si>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</si>
  <si>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</si>
  <si>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</si>
  <si>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</si>
  <si>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</si>
  <si>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</si>
  <si>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</si>
  <si>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</si>
  <si>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</si>
  <si>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</si>
  <si>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</si>
  <si>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</si>
  <si>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</si>
  <si>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</si>
  <si>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</si>
  <si>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</si>
  <si>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</si>
  <si>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</si>
  <si>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</si>
  <si>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</si>
  <si>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</si>
  <si>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</si>
  <si>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</si>
  <si>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</si>
  <si>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</si>
  <si>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</si>
  <si>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</si>
  <si>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</si>
  <si>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</si>
  <si>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</si>
  <si>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</si>
  <si>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</si>
  <si>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</si>
  <si>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</si>
  <si>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</si>
  <si>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</si>
  <si>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</si>
  <si>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</si>
  <si>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</si>
  <si>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</si>
  <si>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</si>
  <si>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</si>
  <si>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</si>
  <si>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</si>
  <si>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</si>
  <si>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</si>
  <si>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</si>
  <si>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</si>
  <si>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</si>
  <si>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</si>
  <si>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</si>
  <si>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</si>
  <si>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</si>
  <si>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</si>
  <si>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</si>
  <si>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</si>
  <si>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</si>
  <si>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</si>
  <si>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</si>
  <si>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</si>
  <si>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</si>
  <si>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</si>
  <si>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</si>
  <si>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</si>
  <si>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</si>
  <si>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</si>
  <si>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</si>
  <si>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</si>
  <si>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</si>
  <si>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</si>
  <si>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</si>
  <si>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</si>
  <si>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</si>
  <si>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</si>
  <si>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</si>
  <si>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</si>
  <si>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</si>
  <si>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</si>
  <si>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</si>
  <si>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</si>
  <si>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</si>
  <si>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</si>
  <si>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</si>
  <si>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</si>
  <si>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</si>
  <si>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</si>
  <si>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</si>
  <si>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</si>
  <si>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</si>
  <si>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</si>
  <si>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</si>
  <si>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</si>
  <si>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</si>
  <si>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</si>
  <si>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</si>
  <si>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</si>
  <si>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</si>
  <si>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</si>
  <si>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</si>
  <si>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</si>
  <si>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</si>
  <si>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</si>
  <si>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</si>
  <si>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</si>
  <si>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</si>
  <si>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</si>
  <si>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</si>
  <si>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</si>
  <si>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</si>
  <si>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</si>
  <si>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</si>
  <si>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</si>
  <si>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</si>
  <si>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</si>
  <si>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</si>
  <si>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</si>
  <si>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</si>
  <si>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</si>
  <si>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</si>
  <si>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</si>
  <si>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</si>
  <si>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</si>
  <si>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</si>
  <si>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</si>
  <si>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</si>
  <si>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</si>
  <si>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</si>
  <si>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</si>
  <si>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</si>
  <si>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</si>
  <si>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</si>
  <si>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</si>
  <si>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</si>
  <si>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</si>
  <si>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</si>
  <si>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</si>
  <si>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</si>
  <si>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</si>
  <si>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</si>
  <si>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</si>
  <si>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</si>
  <si>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</si>
  <si>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</si>
  <si>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</si>
  <si>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</si>
  <si>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</si>
  <si>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</si>
  <si>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</si>
  <si>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</si>
  <si>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</si>
  <si>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</si>
  <si>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</si>
  <si>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</si>
  <si>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</si>
  <si>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</si>
  <si>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</si>
  <si>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</si>
  <si>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</si>
  <si>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</si>
  <si>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</si>
  <si>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</si>
  <si>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</si>
  <si>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</si>
  <si>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</si>
  <si>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</si>
  <si>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</si>
  <si>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</si>
  <si>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</si>
  <si>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</si>
  <si>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</si>
  <si>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</si>
  <si>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</si>
  <si>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</si>
  <si>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</si>
  <si>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</si>
  <si>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</si>
  <si>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</si>
  <si>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</si>
  <si>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</si>
  <si>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</si>
  <si>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</si>
  <si>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</si>
  <si>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</si>
  <si>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</si>
  <si>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</si>
  <si>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</si>
  <si>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</si>
  <si>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</si>
  <si>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</si>
  <si>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</si>
  <si>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</si>
  <si>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</si>
  <si>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</si>
  <si>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</si>
  <si>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</si>
  <si>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</si>
  <si>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</si>
  <si>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</si>
  <si>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</si>
  <si>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</si>
  <si>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</si>
  <si>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</si>
  <si>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</si>
  <si>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</si>
  <si>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</si>
  <si>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</si>
  <si>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</si>
  <si>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</si>
  <si>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</si>
  <si>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</si>
  <si>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</si>
  <si>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</si>
  <si>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</si>
  <si>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</si>
  <si>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</si>
  <si>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</si>
  <si>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</si>
  <si>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</si>
  <si>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</si>
  <si>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</si>
  <si>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</si>
  <si>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</si>
  <si>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</si>
  <si>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</si>
  <si>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</si>
  <si>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</si>
  <si>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</si>
  <si>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</si>
  <si>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</si>
  <si>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</si>
  <si>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</si>
  <si>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</si>
  <si>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</si>
  <si>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</si>
  <si>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</si>
  <si>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</si>
  <si>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</si>
  <si>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</si>
  <si>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</si>
  <si>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</si>
  <si>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</si>
  <si>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</si>
  <si>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</si>
  <si>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</si>
  <si>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</si>
  <si>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</si>
  <si>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</si>
  <si>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</si>
  <si>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</si>
  <si>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</si>
  <si>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</si>
  <si>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</si>
  <si>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</si>
  <si>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</si>
  <si>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</si>
  <si>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</si>
  <si>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</si>
  <si>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</si>
  <si>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</si>
  <si>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</si>
  <si>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</si>
  <si>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</si>
  <si>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</si>
  <si>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</si>
  <si>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</si>
  <si>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</si>
  <si>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</si>
  <si>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</si>
  <si>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</si>
  <si>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</si>
  <si>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</si>
  <si>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</si>
  <si>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</si>
  <si>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</si>
  <si>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</si>
  <si>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</si>
  <si>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</si>
  <si>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</si>
  <si>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</si>
  <si>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</si>
  <si>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</si>
  <si>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</si>
  <si>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</si>
  <si>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</si>
  <si>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</si>
  <si>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</si>
  <si>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</si>
  <si>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</si>
  <si>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</si>
  <si>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</si>
  <si>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</si>
  <si>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</si>
  <si>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</si>
  <si>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</si>
  <si>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</si>
  <si>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</si>
  <si>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</si>
  <si>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</si>
  <si>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</si>
  <si>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</si>
  <si>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</si>
  <si>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</si>
  <si>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</si>
  <si>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</si>
  <si>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</si>
  <si>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</si>
  <si>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</si>
  <si>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</si>
  <si>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</si>
  <si>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</si>
  <si>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</si>
  <si>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</si>
  <si>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</si>
  <si>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</si>
  <si>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</si>
  <si>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</si>
  <si>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</si>
  <si>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</si>
  <si>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</si>
  <si>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</si>
  <si>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</si>
  <si>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</si>
  <si>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</si>
  <si>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</si>
  <si>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</si>
  <si>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</si>
  <si>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</si>
  <si>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</si>
  <si>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</si>
  <si>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</si>
  <si>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</si>
  <si>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</si>
  <si>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</si>
  <si>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</si>
  <si>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</si>
  <si>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</si>
  <si>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</si>
  <si>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</si>
  <si>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</si>
  <si>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</si>
  <si>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</si>
  <si>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</si>
  <si>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</si>
  <si>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</si>
  <si>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</si>
  <si>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</si>
  <si>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</si>
  <si>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</si>
  <si>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</si>
  <si>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</si>
  <si>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</si>
  <si>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</si>
  <si>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</si>
  <si>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</si>
  <si>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</si>
  <si>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</si>
  <si>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</si>
  <si>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</si>
  <si>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</si>
  <si>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</si>
  <si>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</si>
  <si>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</si>
  <si>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</si>
  <si>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</si>
  <si>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</si>
  <si>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</si>
  <si>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</si>
  <si>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</si>
  <si>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</si>
  <si>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</si>
  <si>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</si>
  <si>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</si>
  <si>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</si>
  <si>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</si>
  <si>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</si>
  <si>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</si>
  <si>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</si>
  <si>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</si>
  <si>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</si>
  <si>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</si>
  <si>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</si>
  <si>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</si>
  <si>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</si>
  <si>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</si>
  <si>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</si>
  <si>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</si>
  <si>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</si>
  <si>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</si>
  <si>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</si>
  <si>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</si>
  <si>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</si>
  <si>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</si>
  <si>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</si>
  <si>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</si>
  <si>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</si>
  <si>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</si>
  <si>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</si>
  <si>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</si>
  <si>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</si>
  <si>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</si>
  <si>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</si>
  <si>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</si>
  <si>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</si>
  <si>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</si>
  <si>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</si>
  <si>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</si>
  <si>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</si>
  <si>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</si>
  <si>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</si>
  <si>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</si>
  <si>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</si>
  <si>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</si>
  <si>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</si>
  <si>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</si>
  <si>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</si>
  <si>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</si>
  <si>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</si>
  <si>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</si>
  <si>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</si>
  <si>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</si>
  <si>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</si>
  <si>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</si>
  <si>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</si>
  <si>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</si>
  <si>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</si>
  <si>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</si>
  <si>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</si>
  <si>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</si>
  <si>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</si>
  <si>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</si>
  <si>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</si>
  <si>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</si>
  <si>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</si>
  <si>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</si>
  <si>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</si>
  <si>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</si>
  <si>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</si>
  <si>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</si>
  <si>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</si>
  <si>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</si>
  <si>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</si>
  <si>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</si>
  <si>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</si>
  <si>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</si>
  <si>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</si>
  <si>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</si>
  <si>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</si>
  <si>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</si>
  <si>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</si>
  <si>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</si>
  <si>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</si>
  <si>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</si>
  <si>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</si>
  <si>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</si>
  <si>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</si>
  <si>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</si>
  <si>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</si>
  <si>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</si>
  <si>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</si>
  <si>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</si>
  <si>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</si>
  <si>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</si>
  <si>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</si>
  <si>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</si>
  <si>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</si>
  <si>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</si>
  <si>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</si>
  <si>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</si>
  <si>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</si>
  <si>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</si>
  <si>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</si>
  <si>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</si>
  <si>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</si>
  <si>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</si>
  <si>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</si>
  <si>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</si>
  <si>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</si>
  <si>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</si>
  <si>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</si>
  <si>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</si>
  <si>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</si>
  <si>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</si>
  <si>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</si>
  <si>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</si>
  <si>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</si>
  <si>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</si>
  <si>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</si>
  <si>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</si>
  <si>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</si>
  <si>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</si>
  <si>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</si>
  <si>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</si>
  <si>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</si>
  <si>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</si>
  <si>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</si>
  <si>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</si>
  <si>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</si>
  <si>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</si>
  <si>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</si>
  <si>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</si>
  <si>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</si>
  <si>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</si>
  <si>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</si>
  <si>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</si>
  <si>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</si>
  <si>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</si>
  <si>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</si>
  <si>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</si>
  <si>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</si>
  <si>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</si>
  <si>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</si>
  <si>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</si>
  <si>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</si>
  <si>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</si>
  <si>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</si>
  <si>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</si>
  <si>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</si>
  <si>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</si>
  <si>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</si>
  <si>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</si>
  <si>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</si>
  <si>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</si>
  <si>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</si>
  <si>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</si>
  <si>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</si>
  <si>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</si>
  <si>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</si>
  <si>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</si>
  <si>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</si>
  <si>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</si>
  <si>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</si>
  <si>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</si>
  <si>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</si>
  <si>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</si>
  <si>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</si>
  <si>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</si>
  <si>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</si>
  <si>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</si>
  <si>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</si>
  <si>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</si>
  <si>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</si>
  <si>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</si>
  <si>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</si>
  <si>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</si>
  <si>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</si>
  <si>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</si>
  <si>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</si>
  <si>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</si>
  <si>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</si>
  <si>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</si>
  <si>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</si>
  <si>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</si>
  <si>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</si>
  <si>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</si>
  <si>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</si>
  <si>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</si>
  <si>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</si>
  <si>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</si>
  <si>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</si>
  <si>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</si>
  <si>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</si>
  <si>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</si>
  <si>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</si>
  <si>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</si>
  <si>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</si>
  <si>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</si>
  <si>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</si>
  <si>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</si>
  <si>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</si>
  <si>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</si>
  <si>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</si>
  <si>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</si>
  <si>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</si>
  <si>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</si>
  <si>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</si>
  <si>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</si>
  <si>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</si>
  <si>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</si>
  <si>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</si>
  <si>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</si>
  <si>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</si>
  <si>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</si>
  <si>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</si>
  <si>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</si>
  <si>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</si>
  <si>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</si>
  <si>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</si>
  <si>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</si>
  <si>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</si>
  <si>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</si>
  <si>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</si>
  <si>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</si>
  <si>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</si>
  <si>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</si>
  <si>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</si>
  <si>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</si>
  <si>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</si>
  <si>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</si>
  <si>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</si>
  <si>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</si>
  <si>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</si>
  <si>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</si>
  <si>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</si>
  <si>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</si>
  <si>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</si>
  <si>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</si>
  <si>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</si>
  <si>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</si>
  <si>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</si>
  <si>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</si>
  <si>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</si>
  <si>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</si>
  <si>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</si>
  <si>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</si>
  <si>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</si>
  <si>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</si>
  <si>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</si>
  <si>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</si>
  <si>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</si>
  <si>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</si>
  <si>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</si>
  <si>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</si>
  <si>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</si>
  <si>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</si>
  <si>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</si>
  <si>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</si>
  <si>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</si>
  <si>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</si>
  <si>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</si>
  <si>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</si>
  <si>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</si>
  <si>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</si>
  <si>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</si>
  <si>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</si>
  <si>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</si>
  <si>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</si>
  <si>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</si>
  <si>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</si>
  <si>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</si>
  <si>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</si>
  <si>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</si>
  <si>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</si>
  <si>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</si>
  <si>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</si>
  <si>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</si>
  <si>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</si>
  <si>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</si>
  <si>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</si>
  <si>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</si>
  <si>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</si>
  <si>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</si>
  <si>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</si>
  <si>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</si>
  <si>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</si>
  <si>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</si>
  <si>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</si>
  <si>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</si>
  <si>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</si>
  <si>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</si>
  <si>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</si>
  <si>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</si>
  <si>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</si>
  <si>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</si>
  <si>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</si>
  <si>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</si>
  <si>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</si>
  <si>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</si>
  <si>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</si>
  <si>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</si>
  <si>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</si>
  <si>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</si>
  <si>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</si>
  <si>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</si>
  <si>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</si>
  <si>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</si>
  <si>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</si>
  <si>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</si>
  <si>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</si>
  <si>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</si>
  <si>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</si>
  <si>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</si>
  <si>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</si>
  <si>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</si>
  <si>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</si>
  <si>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</si>
  <si>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</si>
  <si>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</si>
  <si>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</si>
  <si>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</si>
  <si>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</si>
  <si>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</si>
  <si>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</si>
  <si>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</si>
  <si>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</si>
  <si>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</si>
  <si>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</si>
  <si>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</si>
  <si>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</si>
  <si>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</si>
  <si>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</si>
  <si>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</si>
  <si>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</si>
  <si>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</si>
  <si>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</si>
  <si>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</si>
  <si>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</si>
  <si>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</si>
  <si>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</si>
  <si>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</si>
  <si>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</si>
  <si>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</si>
  <si>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</si>
  <si>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</si>
  <si>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</si>
  <si>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</si>
  <si>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</si>
  <si>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</si>
  <si>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</si>
  <si>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</si>
  <si>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</si>
  <si>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</si>
  <si>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</si>
  <si>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</si>
  <si>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</si>
  <si>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</si>
  <si>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</si>
  <si>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</si>
  <si>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</si>
  <si>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</si>
  <si>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</si>
  <si>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</si>
  <si>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</si>
  <si>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</si>
  <si>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</si>
  <si>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</si>
  <si>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</si>
  <si>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</si>
  <si>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</si>
  <si>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</si>
  <si>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</si>
  <si>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</si>
  <si>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</si>
  <si>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</si>
  <si>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</si>
  <si>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</si>
  <si>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</si>
  <si>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</si>
  <si>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</si>
  <si>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</si>
  <si>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</si>
  <si>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</si>
  <si>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</si>
  <si>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</si>
  <si>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</si>
  <si>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</si>
  <si>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</si>
  <si>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</si>
  <si>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</si>
  <si>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</si>
  <si>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</si>
  <si>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</si>
  <si>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</si>
  <si>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</si>
  <si>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</si>
  <si>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</si>
  <si>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</si>
  <si>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</si>
  <si>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</si>
  <si>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</si>
  <si>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</si>
  <si>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</si>
  <si>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</si>
  <si>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</si>
  <si>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</si>
  <si>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</si>
  <si>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</si>
  <si>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</si>
  <si>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</si>
  <si>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</si>
  <si>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</si>
  <si>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</si>
  <si>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</si>
  <si>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</si>
  <si>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</si>
  <si>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</si>
  <si>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</si>
  <si>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</si>
  <si>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</si>
  <si>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</si>
  <si>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</si>
  <si>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</si>
  <si>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</si>
  <si>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</si>
  <si>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</si>
  <si>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</si>
  <si>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</si>
  <si>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</si>
  <si>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</si>
  <si>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</si>
  <si>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</si>
  <si>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</si>
  <si>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</si>
  <si>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</si>
  <si>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</si>
  <si>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</si>
  <si>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</si>
  <si>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</si>
  <si>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</si>
  <si>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</si>
  <si>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</si>
  <si>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</si>
  <si>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</si>
  <si>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</si>
  <si>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</si>
  <si>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</si>
  <si>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</si>
  <si>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</si>
  <si>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</si>
  <si>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</si>
  <si>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</si>
  <si>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</si>
  <si>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</si>
  <si>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</si>
  <si>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</si>
  <si>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</si>
  <si>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</si>
  <si>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</si>
  <si>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</si>
  <si>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</si>
  <si>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</si>
  <si>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</si>
  <si>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</si>
  <si>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</si>
  <si>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</si>
  <si>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</si>
  <si>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</si>
  <si>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</si>
  <si>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</si>
  <si>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</si>
  <si>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</si>
  <si>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</si>
  <si>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</si>
  <si>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</si>
  <si>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</si>
  <si>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</si>
  <si>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</si>
  <si>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</si>
  <si>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</si>
  <si>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</si>
  <si>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</si>
  <si>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</si>
  <si>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</si>
  <si>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</si>
  <si>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</si>
  <si>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</si>
  <si>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</si>
  <si>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</si>
  <si>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</si>
  <si>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</si>
  <si>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</si>
  <si>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</si>
  <si>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</si>
  <si>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</si>
  <si>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</si>
  <si>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</si>
  <si>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</si>
  <si>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</si>
  <si>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</si>
  <si>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</si>
  <si>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</si>
  <si>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</si>
  <si>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</si>
  <si>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</si>
  <si>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</si>
  <si>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</si>
  <si>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</si>
  <si>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</si>
  <si>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</si>
  <si>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</si>
  <si>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</si>
  <si>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</si>
  <si>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</si>
  <si>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</si>
  <si>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</si>
  <si>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</si>
  <si>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</si>
  <si>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</si>
  <si>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</si>
  <si>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</si>
  <si>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</si>
  <si>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</si>
  <si>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</si>
  <si>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</si>
  <si>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</si>
  <si>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</si>
  <si>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</si>
  <si>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</si>
  <si>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</si>
  <si>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</si>
  <si>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</si>
  <si>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</si>
  <si>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</si>
  <si>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</si>
  <si>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</si>
  <si>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</si>
  <si>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</si>
  <si>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</si>
  <si>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</si>
  <si>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</si>
  <si>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</si>
  <si>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</si>
  <si>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</si>
  <si>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</si>
  <si>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</si>
  <si>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</si>
  <si>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</si>
  <si>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</si>
  <si>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</si>
  <si>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</si>
  <si>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</si>
  <si>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</si>
  <si>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</si>
  <si>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</si>
  <si>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</si>
  <si>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</si>
  <si>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</si>
  <si>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</si>
  <si>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</si>
  <si>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</si>
  <si>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</si>
  <si>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</si>
  <si>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</si>
  <si>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</si>
  <si>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</si>
  <si>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</si>
  <si>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</si>
  <si>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</si>
  <si>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</si>
  <si>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</si>
  <si>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</si>
  <si>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</si>
  <si>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</si>
  <si>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</si>
  <si>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</si>
  <si>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</si>
  <si>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</si>
  <si>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</si>
  <si>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</si>
  <si>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</si>
  <si>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</si>
  <si>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</si>
  <si>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</si>
  <si>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</si>
  <si>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</si>
  <si>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</si>
  <si>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</si>
  <si>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</si>
  <si>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</si>
  <si>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</si>
  <si>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</si>
  <si>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</si>
  <si>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</si>
  <si>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</si>
  <si>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</si>
  <si>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</si>
  <si>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</si>
  <si>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</si>
  <si>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</si>
  <si>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</si>
  <si>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</si>
  <si>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</si>
  <si>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</si>
  <si>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</si>
  <si>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</si>
  <si>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</si>
  <si>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</si>
  <si>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</si>
  <si>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</si>
  <si>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</si>
  <si>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</si>
  <si>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</si>
  <si>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</si>
  <si>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</si>
  <si>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</si>
  <si>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</si>
  <si>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</si>
  <si>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</si>
  <si>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</si>
  <si>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</si>
  <si>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</si>
  <si>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</si>
  <si>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</si>
  <si>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</si>
  <si>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</si>
  <si>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</si>
  <si>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</si>
  <si>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</si>
  <si>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</si>
  <si>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</si>
  <si>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</si>
  <si>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</si>
  <si>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</si>
  <si>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</si>
  <si>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</si>
  <si>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</si>
  <si>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</si>
  <si>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</si>
  <si>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</si>
  <si>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</si>
  <si>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</si>
  <si>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</si>
  <si>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</si>
  <si>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</si>
  <si>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</si>
  <si>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</si>
  <si>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</si>
  <si>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</si>
  <si>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</si>
  <si>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</si>
  <si>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</si>
  <si>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</si>
  <si>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</si>
  <si>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</si>
  <si>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</si>
  <si>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</si>
  <si>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</si>
  <si>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</si>
  <si>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</si>
  <si>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</si>
  <si>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</si>
  <si>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</si>
  <si>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</si>
  <si>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</si>
  <si>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</si>
  <si>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</si>
  <si>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</si>
  <si>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</si>
  <si>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</si>
  <si>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</si>
  <si>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</si>
  <si>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</si>
  <si>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</si>
  <si>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</si>
  <si>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</si>
  <si>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</si>
  <si>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</si>
  <si>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</si>
  <si>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</si>
  <si>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</si>
  <si>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</si>
  <si>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</si>
  <si>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</si>
  <si>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</si>
  <si>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</si>
  <si>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</si>
  <si>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</si>
  <si>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</si>
  <si>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</si>
  <si>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</si>
  <si>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</si>
  <si>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</si>
  <si>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</si>
  <si>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</si>
  <si>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</si>
  <si>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</si>
  <si>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</si>
  <si>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</si>
  <si>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</si>
  <si>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</si>
  <si>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</si>
  <si>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</si>
  <si>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</si>
  <si>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</si>
  <si>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</si>
  <si>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</si>
  <si>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</si>
  <si>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</si>
  <si>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</si>
  <si>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</si>
  <si>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</si>
  <si>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</si>
  <si>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</si>
  <si>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</si>
  <si>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</si>
  <si>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</si>
  <si>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</si>
  <si>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</si>
  <si>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</si>
  <si>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</si>
  <si>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</si>
  <si>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</si>
  <si>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</si>
  <si>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</si>
  <si>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</si>
  <si>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</si>
  <si>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</si>
  <si>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</si>
  <si>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</si>
  <si>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</si>
  <si>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</si>
  <si>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</si>
  <si>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</si>
  <si>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</si>
  <si>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</si>
  <si>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</si>
  <si>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</si>
  <si>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</si>
  <si>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</si>
  <si>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</si>
  <si>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</si>
  <si>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</si>
  <si>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</si>
  <si>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</si>
  <si>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</si>
  <si>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</si>
  <si>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</si>
  <si>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</si>
  <si>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</si>
  <si>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</si>
  <si>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</si>
  <si>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</si>
  <si>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</si>
  <si>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</si>
  <si>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</si>
  <si>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</si>
  <si>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</si>
  <si>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</si>
  <si>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</si>
  <si>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</si>
  <si>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</si>
  <si>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</si>
  <si>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</si>
  <si>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</si>
  <si>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</si>
  <si>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</si>
  <si>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</si>
  <si>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</si>
  <si>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</si>
  <si>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</si>
  <si>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</si>
  <si>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</si>
  <si>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</si>
  <si>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</si>
  <si>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</si>
  <si>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</si>
  <si>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</si>
  <si>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</si>
  <si>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</si>
  <si>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</si>
  <si>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</si>
  <si>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</si>
  <si>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</si>
  <si>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</si>
  <si>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</si>
  <si>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</si>
  <si>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</si>
  <si>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</si>
  <si>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</si>
  <si>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</si>
  <si>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</si>
  <si>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</si>
  <si>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</si>
  <si>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</si>
  <si>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</si>
  <si>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</si>
  <si>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</si>
  <si>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</si>
  <si>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</si>
  <si>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</si>
  <si>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</si>
  <si>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</si>
  <si>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</si>
  <si>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</si>
  <si>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</si>
  <si>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</si>
  <si>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</si>
  <si>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</si>
  <si>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</si>
  <si>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</si>
  <si>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</si>
  <si>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</si>
  <si>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</si>
  <si>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</si>
  <si>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</si>
  <si>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</si>
  <si>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</si>
  <si>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</si>
  <si>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</si>
  <si>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</si>
  <si>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</si>
  <si>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</si>
  <si>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</si>
  <si>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</si>
  <si>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</si>
  <si>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</si>
  <si>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</si>
  <si>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</si>
  <si>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</si>
  <si>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</si>
  <si>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</si>
  <si>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</si>
  <si>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</si>
  <si>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</si>
  <si>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</si>
  <si>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</si>
  <si>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</si>
  <si>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</si>
  <si>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</si>
  <si>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</si>
  <si>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</si>
  <si>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</si>
  <si>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</si>
  <si>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</si>
  <si>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</si>
  <si>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</si>
  <si>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</si>
  <si>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</si>
  <si>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</si>
  <si>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</si>
  <si>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</si>
  <si>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</si>
  <si>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</si>
  <si>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</si>
  <si>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</si>
  <si>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</si>
  <si>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</si>
  <si>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</si>
  <si>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</si>
  <si>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</si>
  <si>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</si>
  <si>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</si>
  <si>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</si>
  <si>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</si>
  <si>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</si>
  <si>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</si>
  <si>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</si>
  <si>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</si>
  <si>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</si>
  <si>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</si>
  <si>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</si>
  <si>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</si>
  <si>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</si>
  <si>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</si>
  <si>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</si>
  <si>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</si>
  <si>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</si>
  <si>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</si>
  <si>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</si>
  <si>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</si>
  <si>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</si>
  <si>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</si>
  <si>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</si>
  <si>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</si>
  <si>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</si>
  <si>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</si>
  <si>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</si>
  <si>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</si>
  <si>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</si>
  <si>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</si>
  <si>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</si>
  <si>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</si>
  <si>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</si>
  <si>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</si>
  <si>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</si>
  <si>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</si>
  <si>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</si>
  <si>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</si>
  <si>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</si>
  <si>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</si>
  <si>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</si>
  <si>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</si>
  <si>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</si>
  <si>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</si>
  <si>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</si>
  <si>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</si>
  <si>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</si>
  <si>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</si>
  <si>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</si>
  <si>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</si>
  <si>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</si>
  <si>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</si>
  <si>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</si>
  <si>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</si>
  <si>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</si>
  <si>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</si>
  <si>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</si>
  <si>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</si>
  <si>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</si>
  <si>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</si>
  <si>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</si>
  <si>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</si>
  <si>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</si>
  <si>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</si>
  <si>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</si>
  <si>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</si>
  <si>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</si>
  <si>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</si>
  <si>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</si>
  <si>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</si>
  <si>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</si>
  <si>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</si>
  <si>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</si>
  <si>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</si>
  <si>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</si>
  <si>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</si>
  <si>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</si>
  <si>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</si>
  <si>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</si>
  <si>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</si>
  <si>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</si>
  <si>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</si>
  <si>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</si>
  <si>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</si>
  <si>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</si>
  <si>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</si>
  <si>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</si>
  <si>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</si>
  <si>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</si>
  <si>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</si>
  <si>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</si>
  <si>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</si>
  <si>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</si>
  <si>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</si>
  <si>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</si>
  <si>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</si>
  <si>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</si>
  <si>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</si>
  <si>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</si>
  <si>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</si>
  <si>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</si>
  <si>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</si>
  <si>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</si>
  <si>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</si>
  <si>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</si>
  <si>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</si>
  <si>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</si>
  <si>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</si>
  <si>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</si>
  <si>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</si>
  <si>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</si>
  <si>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</si>
  <si>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</si>
  <si>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</si>
  <si>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</si>
  <si>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</si>
  <si>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</si>
  <si>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</si>
  <si>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</si>
  <si>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</si>
  <si>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</si>
  <si>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</si>
  <si>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</si>
  <si>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</si>
  <si>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</si>
  <si>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</si>
  <si>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</si>
  <si>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</si>
  <si>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</si>
  <si>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</si>
  <si>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</si>
  <si>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</si>
  <si>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</si>
  <si>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</si>
  <si>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</si>
  <si>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</si>
  <si>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</si>
  <si>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</si>
  <si>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</si>
  <si>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</si>
  <si>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</si>
  <si>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</si>
  <si>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</si>
  <si>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</si>
  <si>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</si>
  <si>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</si>
  <si>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</si>
  <si>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</si>
  <si>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</si>
  <si>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</si>
  <si>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</si>
  <si>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</si>
  <si>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</si>
  <si>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</si>
  <si>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</si>
  <si>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</si>
  <si>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</si>
  <si>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</si>
  <si>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</si>
  <si>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</si>
  <si>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</si>
  <si>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</si>
  <si>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</si>
  <si>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</si>
  <si>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</si>
  <si>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</si>
  <si>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</si>
  <si>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</si>
  <si>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</si>
  <si>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</si>
  <si>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</si>
  <si>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</si>
  <si>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</si>
  <si>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</si>
  <si>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</si>
  <si>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</si>
  <si>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</si>
  <si>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</si>
  <si>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</si>
  <si>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</si>
  <si>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</si>
  <si>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</si>
  <si>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</si>
  <si>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</si>
  <si>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</si>
  <si>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</si>
  <si>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</si>
  <si>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</si>
  <si>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</si>
  <si>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</si>
  <si>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</si>
  <si>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</si>
  <si>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</si>
  <si>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</si>
  <si>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</si>
  <si>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</si>
  <si>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</si>
  <si>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</si>
  <si>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</si>
  <si>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</si>
  <si>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</si>
  <si>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</si>
  <si>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</si>
  <si>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</si>
  <si>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</si>
  <si>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</si>
  <si>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</si>
  <si>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</si>
  <si>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</si>
  <si>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</si>
  <si>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</si>
  <si>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</si>
  <si>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</si>
  <si>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</si>
  <si>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</si>
  <si>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</si>
  <si>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</si>
  <si>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</si>
  <si>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</si>
  <si>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</si>
  <si>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</si>
  <si>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</si>
  <si>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</si>
  <si>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</si>
  <si>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</si>
  <si>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</si>
  <si>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</si>
  <si>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</si>
  <si>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</si>
  <si>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</si>
  <si>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</si>
  <si>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</si>
  <si>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</si>
  <si>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</si>
  <si>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</si>
  <si>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</si>
  <si>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</si>
  <si>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</si>
  <si>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</si>
  <si>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</si>
  <si>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</si>
  <si>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</si>
  <si>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</si>
  <si>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</si>
  <si>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</si>
  <si>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</si>
  <si>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</si>
  <si>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</si>
  <si>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</si>
  <si>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</si>
  <si>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</si>
  <si>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</si>
  <si>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</si>
  <si>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</si>
  <si>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</si>
  <si>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</si>
  <si>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</si>
  <si>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</si>
  <si>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</si>
  <si>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</si>
  <si>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</si>
  <si>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</si>
  <si>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</si>
  <si>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</si>
  <si>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</si>
  <si>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</si>
  <si>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</si>
  <si>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</si>
  <si>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</si>
  <si>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</si>
  <si>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</si>
  <si>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</si>
  <si>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</si>
  <si>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</si>
  <si>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</si>
  <si>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</si>
  <si>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</si>
  <si>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</si>
  <si>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</si>
  <si>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</si>
  <si>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</si>
  <si>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</si>
  <si>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</si>
  <si>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</si>
  <si>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</si>
  <si>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</si>
  <si>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</si>
  <si>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</si>
  <si>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</si>
  <si>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</si>
  <si>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</si>
  <si>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</si>
  <si>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</si>
  <si>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</si>
  <si>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</si>
  <si>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</si>
  <si>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</si>
  <si>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</si>
  <si>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</si>
  <si>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</si>
  <si>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</si>
  <si>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</si>
  <si>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</si>
  <si>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</si>
  <si>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</si>
  <si>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</si>
  <si>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</si>
  <si>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</si>
  <si>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</si>
  <si>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</si>
  <si>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</si>
  <si>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</si>
  <si>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</si>
  <si>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</si>
  <si>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</si>
  <si>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</si>
  <si>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</si>
  <si>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</si>
  <si>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</si>
  <si>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</si>
  <si>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</si>
  <si>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</si>
  <si>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</si>
  <si>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</si>
  <si>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</si>
  <si>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</si>
  <si>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</si>
  <si>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</si>
  <si>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</si>
  <si>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</si>
  <si>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</si>
  <si>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</si>
  <si>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</si>
  <si>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</si>
  <si>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</si>
  <si>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</si>
  <si>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</si>
  <si>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</si>
  <si>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</si>
  <si>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</si>
  <si>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</si>
  <si>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</si>
  <si>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</si>
  <si>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</si>
  <si>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</si>
  <si>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</si>
  <si>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</si>
  <si>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</si>
  <si>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</si>
  <si>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</si>
  <si>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</si>
  <si>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</si>
  <si>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</si>
  <si>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</si>
  <si>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</si>
  <si>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</si>
  <si>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</si>
  <si>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</si>
  <si>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</si>
  <si>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</si>
  <si>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</si>
  <si>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</si>
  <si>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</si>
  <si>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</si>
  <si>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</si>
  <si>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</si>
  <si>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</si>
  <si>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</si>
  <si>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</si>
  <si>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</si>
  <si>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</si>
  <si>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</si>
  <si>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</si>
  <si>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</si>
  <si>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</si>
  <si>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</si>
  <si>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</si>
  <si>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</si>
  <si>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</si>
  <si>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</si>
  <si>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</si>
  <si>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</si>
  <si>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</si>
  <si>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</si>
  <si>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</si>
  <si>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</si>
  <si>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</si>
  <si>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</si>
  <si>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</si>
  <si>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</si>
  <si>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</si>
  <si>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</si>
  <si>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</si>
  <si>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</si>
  <si>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</si>
  <si>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</si>
  <si>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</si>
  <si>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</si>
  <si>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</si>
  <si>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</si>
  <si>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</si>
  <si>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</si>
  <si>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</si>
  <si>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</si>
  <si>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</si>
  <si>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</si>
  <si>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</si>
  <si>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</si>
  <si>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</si>
  <si>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</si>
  <si>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</si>
  <si>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</si>
  <si>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</si>
  <si>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</si>
  <si>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</si>
  <si>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</si>
  <si>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</si>
  <si>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</si>
  <si>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</si>
  <si>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</si>
  <si>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</si>
  <si>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</si>
  <si>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</si>
  <si>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</si>
  <si>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</si>
  <si>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</si>
  <si>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</si>
  <si>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</si>
  <si>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</si>
  <si>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</si>
  <si>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</si>
  <si>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</si>
  <si>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</si>
  <si>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</si>
  <si>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</si>
  <si>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</si>
  <si>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</si>
  <si>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</si>
  <si>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</si>
  <si>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</si>
  <si>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</si>
  <si>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</si>
  <si>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</si>
  <si>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</si>
  <si>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</si>
  <si>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</si>
  <si>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</si>
  <si>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</si>
  <si>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</si>
  <si>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</si>
  <si>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</si>
  <si>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</si>
  <si>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</si>
  <si>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</si>
  <si>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</si>
  <si>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</si>
  <si>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</si>
  <si>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</si>
  <si>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</si>
  <si>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</si>
  <si>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</si>
  <si>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</si>
  <si>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</si>
  <si>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</si>
  <si>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</si>
  <si>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</si>
  <si>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</si>
  <si>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</si>
  <si>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</si>
  <si>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</si>
  <si>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</si>
  <si>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</si>
  <si>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</si>
  <si>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</si>
  <si>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</si>
  <si>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</si>
  <si>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</si>
  <si>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</si>
  <si>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</si>
  <si>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</si>
  <si>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</si>
  <si>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</si>
  <si>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</si>
  <si>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</si>
  <si>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</si>
  <si>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</si>
  <si>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</si>
  <si>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</si>
  <si>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</si>
  <si>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</si>
  <si>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</si>
  <si>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</si>
  <si>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</si>
  <si>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</si>
  <si>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</si>
  <si>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</si>
  <si>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</si>
  <si>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</si>
  <si>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</si>
  <si>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</si>
  <si>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</si>
  <si>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</si>
  <si>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</si>
  <si>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</si>
  <si>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</si>
  <si>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</si>
  <si>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</si>
  <si>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</si>
  <si>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</si>
  <si>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</si>
  <si>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</si>
  <si>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</si>
  <si>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</si>
  <si>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</si>
  <si>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</si>
  <si>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</si>
  <si>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</si>
  <si>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</si>
  <si>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</si>
  <si>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</si>
  <si>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</si>
  <si>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</si>
  <si>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</si>
  <si>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</si>
  <si>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</si>
  <si>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</si>
  <si>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</si>
  <si>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</si>
  <si>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</si>
  <si>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</si>
  <si>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</si>
  <si>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</si>
  <si>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</si>
  <si>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</si>
  <si>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</si>
  <si>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</si>
  <si>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</si>
  <si>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</si>
  <si>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</si>
  <si>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</si>
  <si>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</si>
  <si>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</si>
  <si>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</si>
  <si>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</si>
  <si>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</si>
  <si>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</si>
  <si>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</si>
  <si>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</si>
  <si>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</si>
  <si>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</si>
  <si>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</si>
  <si>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</si>
  <si>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</si>
  <si>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</si>
  <si>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</si>
  <si>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</si>
  <si>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</si>
  <si>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</si>
  <si>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</si>
  <si>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</si>
  <si>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</si>
  <si>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</si>
  <si>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</si>
  <si>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</si>
  <si>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</si>
  <si>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</si>
  <si>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</si>
  <si>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</si>
  <si>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</si>
  <si>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</si>
  <si>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</si>
  <si>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</si>
  <si>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</si>
  <si>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</si>
  <si>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</si>
  <si>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</si>
  <si>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</si>
  <si>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</si>
  <si>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</si>
  <si>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</si>
  <si>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</si>
  <si>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</si>
  <si>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</si>
  <si>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</si>
  <si>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</si>
  <si>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</si>
  <si>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</si>
  <si>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</si>
  <si>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</si>
  <si>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</si>
  <si>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</si>
  <si>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</si>
  <si>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</si>
  <si>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</si>
  <si>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</si>
  <si>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</si>
  <si>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</si>
  <si>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</si>
  <si>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</si>
  <si>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</si>
  <si>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</si>
  <si>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</si>
  <si>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</si>
  <si>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</si>
  <si>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</si>
  <si>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</si>
  <si>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</si>
  <si>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</si>
  <si>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</si>
  <si>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</si>
  <si>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</si>
  <si>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</si>
  <si>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</si>
  <si>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</si>
  <si>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</si>
  <si>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</si>
  <si>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</si>
  <si>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</si>
  <si>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</si>
  <si>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</si>
  <si>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</si>
  <si>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</si>
  <si>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</si>
  <si>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</si>
  <si>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</si>
  <si>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</si>
  <si>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</si>
  <si>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</si>
  <si>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</si>
  <si>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</si>
  <si>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</si>
  <si>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</si>
  <si>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</si>
  <si>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</si>
  <si>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</si>
  <si>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</si>
  <si>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</si>
  <si>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</si>
  <si>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</si>
  <si>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</si>
  <si>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</si>
  <si>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</si>
  <si>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</si>
  <si>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</si>
  <si>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</si>
  <si>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</si>
  <si>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</si>
  <si>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</si>
  <si>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</si>
  <si>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</si>
  <si>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</si>
  <si>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</si>
  <si>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</si>
  <si>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</si>
  <si>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</si>
  <si>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</si>
  <si>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</si>
  <si>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</si>
  <si>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</si>
  <si>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</si>
  <si>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</si>
  <si>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</si>
  <si>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</si>
  <si>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</si>
  <si>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</si>
  <si>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</si>
  <si>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</si>
  <si>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</si>
  <si>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</si>
  <si>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</si>
  <si>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</si>
  <si>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</si>
  <si>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</si>
  <si>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</si>
  <si>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</si>
  <si>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</si>
  <si>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</si>
  <si>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</si>
  <si>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</si>
  <si>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</si>
  <si>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</si>
  <si>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</si>
  <si>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</si>
  <si>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</si>
  <si>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</si>
  <si>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</si>
  <si>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</si>
  <si>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</si>
  <si>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</si>
  <si>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</si>
  <si>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</si>
  <si>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</si>
  <si>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</si>
  <si>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</si>
  <si>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</si>
  <si>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</si>
  <si>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</si>
  <si>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</si>
  <si>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</si>
  <si>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</si>
  <si>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</si>
  <si>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</si>
  <si>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</si>
  <si>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</si>
  <si>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</si>
  <si>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</si>
  <si>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</si>
  <si>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</si>
  <si>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</si>
  <si>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</si>
  <si>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</si>
  <si>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</si>
  <si>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</si>
  <si>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</si>
  <si>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</si>
  <si>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</si>
  <si>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</si>
  <si>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</si>
  <si>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</si>
  <si>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</si>
  <si>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</si>
  <si>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</si>
  <si>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</si>
  <si>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</si>
  <si>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</si>
  <si>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</si>
  <si>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</si>
  <si>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</si>
  <si>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</si>
  <si>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</si>
  <si>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</si>
  <si>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</si>
  <si>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</si>
  <si>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</si>
  <si>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</si>
  <si>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</si>
  <si>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</si>
  <si>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</si>
  <si>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</si>
  <si>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</si>
  <si>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</si>
  <si>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</si>
  <si>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</si>
  <si>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</si>
  <si>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</si>
  <si>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</si>
  <si>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</si>
  <si>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</si>
  <si>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</si>
  <si>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</si>
  <si>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</si>
  <si>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</si>
  <si>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</si>
  <si>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</si>
  <si>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</si>
  <si>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</si>
  <si>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</si>
  <si>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</si>
  <si>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</si>
  <si>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</si>
  <si>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</si>
  <si>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</si>
  <si>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</si>
  <si>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</si>
  <si>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</si>
  <si>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</si>
  <si>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</si>
  <si>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</si>
  <si>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</si>
  <si>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</si>
  <si>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</si>
  <si>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</si>
  <si>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</si>
  <si>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</si>
  <si>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</si>
  <si>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</si>
  <si>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</si>
  <si>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</si>
  <si>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</si>
  <si>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</si>
  <si>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</si>
  <si>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</si>
  <si>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</si>
  <si>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</si>
  <si>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</si>
  <si>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</si>
  <si>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</si>
  <si>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</si>
  <si>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</si>
  <si>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</si>
  <si>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</si>
  <si>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</si>
  <si>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</si>
  <si>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</si>
  <si>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</si>
  <si>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</si>
  <si>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</si>
  <si>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</si>
  <si>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</si>
  <si>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</si>
  <si>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</si>
  <si>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</si>
  <si>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</si>
  <si>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</si>
  <si>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</si>
  <si>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</si>
  <si>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</si>
  <si>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</si>
  <si>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</si>
  <si>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</si>
  <si>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</si>
  <si>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</si>
  <si>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</si>
  <si>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</si>
  <si>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</si>
  <si>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</si>
  <si>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</si>
  <si>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</si>
  <si>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</si>
  <si>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</si>
  <si>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</si>
  <si>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</si>
  <si>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</si>
  <si>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</si>
  <si>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</si>
  <si>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</si>
  <si>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</si>
  <si>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</si>
  <si>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</si>
  <si>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</si>
  <si>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</si>
  <si>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</si>
  <si>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</si>
  <si>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</si>
  <si>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</si>
  <si>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</si>
  <si>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</si>
  <si>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</si>
  <si>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</si>
  <si>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</si>
  <si>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</si>
  <si>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</si>
  <si>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</si>
  <si>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</si>
  <si>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</si>
  <si>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</si>
  <si>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</si>
  <si>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</si>
  <si>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</si>
  <si>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</si>
  <si>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</si>
  <si>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</si>
  <si>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</si>
  <si>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</si>
  <si>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</si>
  <si>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</si>
  <si>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</si>
  <si>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</si>
  <si>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</si>
  <si>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</si>
  <si>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</si>
  <si>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</si>
  <si>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</si>
  <si>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</si>
  <si>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</si>
  <si>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</si>
  <si>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</si>
  <si>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</si>
  <si>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</si>
  <si>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</si>
  <si>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</si>
  <si>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</si>
  <si>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</si>
  <si>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</si>
  <si>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</si>
  <si>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</si>
  <si>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</si>
  <si>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</si>
  <si>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</si>
  <si>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</si>
  <si>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</si>
  <si>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</si>
  <si>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</si>
  <si>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</si>
  <si>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</si>
  <si>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</si>
  <si>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</si>
  <si>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</si>
  <si>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</si>
  <si>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</si>
  <si>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</si>
  <si>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</si>
  <si>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</si>
  <si>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</si>
  <si>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</si>
  <si>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</si>
  <si>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</si>
  <si>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</si>
  <si>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</si>
  <si>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</si>
  <si>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</si>
  <si>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</si>
  <si>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</si>
  <si>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</si>
  <si>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</si>
  <si>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</si>
  <si>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</si>
  <si>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</si>
  <si>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</si>
  <si>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</si>
  <si>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</si>
  <si>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</si>
  <si>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</si>
  <si>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</si>
  <si>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</si>
  <si>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</si>
  <si>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</si>
  <si>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</si>
  <si>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</si>
  <si>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</si>
  <si>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</si>
  <si>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</si>
  <si>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</si>
  <si>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</si>
  <si>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</si>
  <si>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</si>
  <si>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</si>
  <si>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</si>
  <si>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</si>
  <si>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</si>
  <si>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</si>
  <si>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</si>
  <si>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</si>
  <si>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</si>
  <si>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</si>
  <si>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</si>
  <si>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</si>
  <si>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</si>
  <si>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</si>
  <si>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</si>
  <si>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</si>
  <si>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</si>
  <si>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</si>
  <si>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</si>
  <si>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</si>
  <si>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</si>
  <si>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</si>
  <si>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</si>
  <si>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</si>
  <si>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</si>
  <si>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</si>
  <si>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</si>
  <si>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</si>
  <si>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</si>
  <si>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</si>
  <si>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</si>
  <si>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</si>
  <si>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</si>
  <si>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</si>
  <si>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</si>
  <si>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</si>
  <si>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</si>
  <si>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</si>
  <si>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</si>
  <si>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</si>
  <si>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</si>
  <si>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</si>
  <si>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</si>
  <si>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</si>
  <si>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</si>
  <si>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</si>
  <si>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</si>
  <si>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</si>
  <si>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</si>
  <si>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</si>
  <si>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</si>
  <si>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</si>
  <si>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</si>
  <si>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</si>
  <si>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</si>
  <si>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</si>
  <si>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</si>
  <si>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</si>
  <si>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</si>
  <si>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</si>
  <si>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</si>
  <si>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</si>
  <si>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</si>
  <si>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</si>
  <si>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</si>
  <si>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</si>
  <si>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</si>
  <si>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</si>
  <si>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</si>
  <si>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</si>
  <si>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</si>
  <si>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</si>
  <si>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</si>
  <si>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</si>
  <si>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</si>
  <si>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</si>
  <si>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</si>
  <si>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</si>
  <si>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</si>
  <si>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</si>
  <si>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</si>
  <si>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</si>
  <si>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</si>
  <si>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</si>
  <si>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</si>
  <si>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</si>
  <si>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</si>
  <si>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</si>
  <si>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</si>
  <si>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</si>
  <si>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</si>
  <si>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</si>
  <si>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</si>
  <si>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</si>
  <si>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</si>
  <si>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</si>
  <si>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</si>
  <si>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</si>
  <si>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</si>
  <si>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</si>
  <si>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</si>
  <si>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</si>
  <si>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</si>
  <si>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</si>
  <si>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</si>
  <si>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</si>
  <si>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</si>
  <si>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</si>
  <si>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</si>
  <si>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</si>
  <si>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</si>
  <si>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</si>
  <si>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</si>
  <si>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</si>
  <si>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</si>
  <si>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</si>
  <si>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</si>
  <si>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</si>
  <si>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</si>
  <si>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</si>
  <si>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</si>
  <si>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</si>
  <si>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</si>
  <si>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</si>
  <si>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</si>
  <si>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</si>
  <si>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</si>
  <si>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</si>
  <si>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</si>
  <si>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</si>
  <si>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</si>
  <si>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</si>
  <si>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</si>
  <si>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</si>
  <si>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</si>
  <si>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</si>
  <si>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</si>
  <si>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</si>
  <si>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</si>
  <si>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</si>
  <si>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</si>
  <si>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</si>
  <si>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</si>
  <si>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</si>
  <si>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</si>
  <si>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</si>
  <si>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</si>
  <si>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</si>
  <si>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</si>
  <si>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</si>
  <si>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</si>
  <si>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</si>
  <si>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</si>
  <si>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</si>
  <si>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</si>
  <si>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</si>
  <si>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</si>
  <si>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</si>
  <si>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</si>
  <si>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</si>
  <si>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</si>
  <si>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</si>
  <si>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</si>
  <si>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</si>
  <si>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</si>
  <si>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</si>
  <si>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</si>
  <si>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</si>
  <si>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</si>
  <si>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</si>
  <si>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</si>
  <si>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</si>
  <si>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</si>
  <si>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</si>
  <si>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</si>
  <si>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</si>
  <si>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</si>
  <si>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</si>
  <si>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</si>
  <si>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</si>
  <si>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</si>
  <si>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</si>
  <si>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</si>
  <si>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</si>
  <si>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</si>
  <si>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</si>
  <si>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</si>
  <si>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</si>
  <si>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</si>
  <si>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</si>
  <si>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</si>
  <si>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</si>
  <si>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</si>
  <si>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</si>
  <si>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</si>
  <si>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</si>
  <si>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</si>
  <si>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</si>
  <si>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</si>
  <si>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</si>
  <si>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</si>
  <si>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</si>
  <si>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</si>
  <si>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</si>
  <si>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</si>
  <si>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</si>
  <si>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</si>
  <si>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</si>
  <si>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</si>
  <si>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</si>
  <si>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</si>
  <si>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</si>
  <si>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</si>
  <si>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</si>
  <si>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</si>
  <si>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</si>
  <si>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</si>
  <si>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</si>
  <si>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</si>
  <si>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</si>
  <si>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</si>
  <si>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</si>
  <si>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</si>
  <si>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</si>
  <si>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</si>
  <si>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</si>
  <si>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</si>
  <si>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</si>
  <si>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</si>
  <si>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</si>
  <si>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</si>
  <si>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</si>
  <si>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</si>
  <si>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</si>
  <si>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</si>
  <si>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</si>
  <si>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</si>
  <si>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</si>
  <si>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</si>
  <si>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</si>
  <si>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</si>
  <si>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</si>
  <si>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</si>
  <si>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</si>
  <si>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</si>
  <si>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</si>
  <si>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</si>
  <si>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</si>
  <si>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</si>
  <si>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</si>
  <si>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</si>
  <si>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</si>
  <si>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</si>
  <si>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</si>
  <si>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</si>
  <si>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</si>
  <si>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</si>
  <si>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</si>
  <si>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</si>
  <si>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</si>
  <si>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</si>
  <si>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</si>
  <si>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</si>
  <si>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</si>
  <si>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</si>
  <si>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</si>
  <si>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</si>
  <si>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</si>
  <si>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</si>
  <si>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</si>
  <si>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</si>
  <si>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</si>
  <si>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</si>
  <si>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</si>
  <si>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</si>
  <si>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</si>
  <si>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</si>
  <si>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</si>
  <si>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</si>
  <si>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</si>
  <si>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</si>
  <si>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</si>
  <si>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</si>
  <si>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</si>
  <si>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</si>
  <si>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</si>
  <si>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</si>
  <si>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</si>
  <si>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</si>
  <si>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</si>
  <si>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</si>
  <si>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</si>
  <si>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</si>
  <si>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</si>
  <si>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</si>
  <si>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</si>
  <si>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</si>
  <si>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</si>
  <si>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</si>
  <si>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</si>
  <si>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</si>
  <si>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</si>
  <si>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</si>
  <si>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</si>
  <si>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</si>
  <si>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</si>
  <si>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</si>
  <si>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</si>
  <si>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</si>
  <si>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</si>
  <si>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</si>
  <si>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</si>
  <si>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</si>
  <si>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</si>
  <si>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</si>
  <si>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</si>
  <si>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</si>
  <si>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</si>
  <si>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</si>
  <si>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</si>
  <si>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</si>
  <si>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</si>
  <si>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</si>
  <si>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</si>
  <si>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</si>
  <si>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</si>
  <si>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</si>
  <si>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</si>
  <si>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</si>
  <si>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</si>
  <si>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</si>
  <si>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</si>
  <si>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</si>
  <si>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</si>
  <si>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</si>
  <si>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</si>
  <si>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</si>
  <si>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</si>
  <si>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</si>
  <si>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</si>
  <si>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</si>
  <si>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</si>
  <si>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</si>
  <si>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</si>
  <si>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</si>
  <si>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</si>
  <si>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</si>
  <si>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</si>
  <si>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</si>
  <si>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</si>
  <si>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</si>
  <si>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</si>
  <si>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</si>
  <si>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</si>
  <si>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</si>
  <si>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</si>
  <si>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</si>
  <si>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</si>
  <si>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</si>
  <si>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</si>
  <si>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</si>
  <si>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</si>
  <si>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</si>
  <si>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</si>
  <si>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</si>
  <si>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</si>
  <si>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</si>
  <si>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</si>
  <si>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</si>
  <si>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</si>
  <si>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</si>
  <si>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</si>
  <si>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</si>
  <si>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</si>
  <si>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</si>
  <si>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</si>
  <si>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</si>
  <si>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</si>
  <si>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</si>
  <si>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</si>
  <si>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</si>
  <si>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</si>
  <si>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</si>
  <si>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</si>
  <si>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</si>
  <si>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</si>
  <si>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</si>
  <si>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</si>
  <si>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</si>
  <si>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</si>
  <si>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</si>
  <si>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</si>
  <si>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</si>
  <si>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</si>
  <si>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</si>
  <si>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</si>
  <si>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</si>
  <si>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</si>
  <si>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</si>
  <si>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</si>
  <si>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</si>
  <si>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</si>
  <si>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</si>
  <si>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</si>
  <si>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</si>
  <si>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</si>
  <si>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</si>
  <si>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</si>
  <si>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</si>
  <si>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</si>
  <si>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</si>
  <si>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</si>
  <si>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</si>
  <si>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</si>
  <si>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</si>
  <si>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</si>
  <si>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</si>
  <si>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</si>
  <si>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</si>
  <si>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</si>
  <si>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</si>
  <si>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</si>
  <si>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</si>
  <si>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</si>
  <si>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</si>
  <si>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</si>
  <si>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</si>
  <si>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</si>
  <si>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</si>
  <si>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</si>
  <si>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</si>
  <si>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</si>
  <si>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</si>
  <si>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</si>
  <si>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</si>
  <si>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</si>
  <si>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</si>
  <si>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</si>
  <si>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</si>
  <si>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</si>
  <si>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</si>
  <si>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</si>
  <si>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</si>
  <si>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</si>
  <si>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</si>
  <si>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</si>
  <si>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</si>
  <si>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</si>
  <si>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</si>
  <si>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</si>
  <si>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</si>
  <si>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</si>
  <si>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</si>
  <si>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</si>
  <si>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</si>
  <si>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</si>
  <si>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</si>
  <si>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</si>
  <si>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</si>
  <si>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</si>
  <si>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</si>
  <si>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</si>
  <si>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</si>
  <si>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</si>
  <si>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</si>
  <si>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</si>
  <si>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</si>
  <si>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</si>
  <si>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</si>
  <si>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</si>
  <si>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</si>
  <si>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</si>
  <si>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</si>
  <si>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</si>
  <si>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</si>
  <si>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</si>
  <si>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</si>
  <si>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</si>
  <si>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</si>
  <si>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</si>
  <si>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</si>
  <si>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</si>
  <si>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</si>
  <si>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</si>
  <si>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</si>
  <si>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</si>
  <si>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</si>
  <si>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</si>
  <si>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</si>
  <si>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</si>
  <si>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</si>
  <si>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</si>
  <si>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</si>
  <si>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</si>
  <si>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</si>
  <si>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</si>
  <si>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</si>
  <si>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</si>
  <si>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</si>
  <si>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</si>
  <si>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</si>
  <si>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</si>
  <si>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</si>
  <si>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</si>
  <si>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</si>
  <si>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</si>
  <si>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</si>
  <si>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</si>
  <si>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</si>
  <si>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</si>
  <si>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</si>
  <si>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</si>
  <si>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</si>
  <si>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</si>
  <si>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</si>
  <si>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</si>
  <si>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</si>
  <si>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</si>
  <si>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</si>
  <si>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</si>
  <si>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</si>
  <si>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</si>
  <si>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</si>
  <si>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</si>
  <si>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</si>
  <si>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</si>
  <si>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</si>
  <si>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</si>
  <si>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</si>
  <si>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</si>
  <si>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</si>
  <si>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</si>
  <si>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</si>
  <si>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</si>
  <si>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</si>
  <si>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</si>
  <si>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</si>
  <si>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</si>
  <si>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</si>
  <si>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</si>
  <si>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</si>
  <si>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</si>
  <si>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</si>
  <si>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</si>
  <si>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</si>
  <si>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</si>
  <si>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</si>
  <si>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</si>
  <si>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</si>
  <si>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</si>
  <si>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</si>
  <si>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</si>
  <si>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</si>
  <si>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</si>
  <si>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</si>
  <si>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</si>
  <si>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</si>
  <si>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</si>
  <si>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</si>
  <si>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</si>
  <si>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</si>
  <si>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</si>
  <si>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</si>
  <si>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</si>
  <si>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</si>
  <si>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</si>
  <si>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</si>
  <si>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</si>
  <si>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</si>
  <si>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</si>
  <si>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</si>
  <si>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</si>
  <si>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</si>
  <si>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</si>
  <si>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</si>
  <si>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</si>
  <si>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</si>
  <si>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</si>
  <si>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</si>
  <si>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</si>
  <si>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</si>
  <si>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</si>
  <si>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</si>
  <si>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</si>
  <si>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</si>
  <si>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</si>
  <si>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</si>
  <si>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</si>
  <si>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</si>
  <si>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</si>
  <si>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</si>
  <si>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</si>
  <si>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</si>
  <si>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</si>
  <si>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</si>
  <si>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</si>
  <si>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</si>
  <si>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</si>
  <si>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</si>
  <si>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</si>
  <si>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</si>
  <si>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</si>
  <si>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</si>
  <si>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</si>
  <si>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</si>
  <si>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</si>
  <si>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</si>
  <si>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</si>
  <si>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</si>
  <si>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</si>
  <si>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</si>
  <si>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</si>
  <si>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</si>
  <si>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</si>
  <si>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</si>
  <si>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</si>
  <si>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</si>
  <si>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</si>
  <si>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</si>
  <si>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</si>
  <si>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</si>
  <si>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</si>
  <si>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</si>
  <si>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</si>
  <si>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</si>
  <si>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</si>
  <si>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</si>
  <si>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</si>
  <si>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</si>
  <si>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</si>
  <si>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</si>
  <si>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</si>
  <si>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</si>
  <si>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</si>
  <si>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</si>
  <si>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</si>
  <si>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</si>
  <si>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</si>
  <si>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</si>
  <si>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</si>
  <si>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</si>
  <si>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</si>
  <si>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</si>
  <si>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</si>
  <si>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</si>
  <si>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</si>
  <si>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</si>
  <si>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</si>
  <si>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</si>
  <si>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</si>
  <si>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</si>
  <si>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</si>
  <si>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</si>
  <si>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</si>
  <si>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</si>
  <si>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</si>
  <si>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</si>
  <si>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</si>
  <si>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</si>
  <si>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</si>
  <si>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</si>
  <si>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</si>
  <si>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</si>
  <si>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</si>
  <si>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</si>
  <si>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</si>
  <si>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</si>
  <si>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</si>
  <si>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</si>
  <si>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</si>
  <si>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</si>
  <si>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</si>
  <si>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</si>
  <si>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</si>
  <si>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</si>
  <si>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</si>
  <si>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</si>
  <si>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</si>
  <si>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</si>
  <si>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</si>
  <si>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</si>
  <si>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</si>
  <si>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</si>
  <si>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</si>
  <si>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</si>
  <si>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</si>
  <si>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</si>
  <si>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</si>
  <si>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</si>
  <si>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</si>
  <si>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</si>
  <si>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</si>
  <si>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</si>
  <si>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</si>
  <si>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</si>
  <si>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</si>
  <si>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</si>
  <si>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</si>
  <si>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</si>
  <si>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</si>
  <si>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</si>
  <si>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</si>
  <si>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</si>
  <si>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</si>
  <si>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</si>
  <si>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</si>
  <si>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</si>
  <si>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</si>
  <si>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</si>
  <si>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</si>
  <si>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</si>
  <si>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</si>
  <si>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</si>
  <si>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</si>
  <si>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</si>
  <si>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</si>
  <si>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</si>
  <si>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</si>
  <si>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</si>
  <si>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</si>
  <si>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</si>
  <si>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</si>
  <si>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</si>
  <si>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</si>
  <si>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</si>
  <si>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</si>
  <si>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</si>
  <si>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</si>
  <si>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</si>
  <si>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</si>
  <si>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</si>
  <si>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</si>
  <si>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</si>
  <si>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</si>
  <si>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</si>
  <si>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</si>
  <si>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</si>
  <si>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</si>
  <si>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</si>
  <si>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</si>
  <si>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</si>
  <si>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</si>
  <si>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</si>
  <si>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</si>
  <si>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</si>
  <si>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</si>
  <si>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</si>
  <si>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</si>
  <si>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</si>
  <si>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</si>
  <si>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</si>
  <si>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</si>
  <si>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</si>
  <si>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</si>
  <si>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</si>
  <si>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</si>
  <si>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</si>
  <si>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</si>
  <si>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</si>
  <si>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</si>
  <si>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</si>
  <si>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</si>
  <si>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</si>
  <si>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</si>
  <si>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</si>
  <si>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</si>
  <si>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</si>
  <si>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</si>
  <si>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</si>
  <si>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</si>
  <si>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</si>
  <si>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</si>
  <si>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</si>
  <si>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</si>
  <si>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</si>
  <si>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</si>
  <si>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</si>
  <si>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</si>
  <si>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</si>
  <si>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</si>
  <si>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</si>
  <si>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</si>
  <si>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</si>
  <si>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</si>
  <si>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</si>
  <si>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</si>
  <si>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</si>
  <si>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</si>
  <si>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</si>
  <si>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</si>
  <si>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</si>
  <si>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</si>
  <si>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</si>
  <si>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</si>
  <si>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</si>
  <si>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</si>
  <si>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</si>
  <si>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</si>
  <si>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</si>
  <si>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</si>
  <si>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</si>
  <si>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</si>
  <si>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</si>
  <si>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</si>
  <si>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</si>
  <si>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</si>
  <si>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</si>
  <si>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</si>
  <si>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</si>
  <si>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</si>
  <si>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</si>
  <si>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</si>
  <si>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</si>
  <si>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</si>
  <si>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</si>
  <si>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</si>
  <si>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</si>
  <si>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</si>
  <si>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</si>
  <si>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</si>
  <si>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</si>
  <si>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</si>
  <si>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</si>
  <si>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</si>
  <si>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</si>
  <si>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</si>
  <si>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</si>
  <si>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</si>
  <si>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</si>
  <si>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</si>
  <si>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</si>
  <si>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</si>
  <si>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</si>
  <si>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</si>
  <si>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</si>
  <si>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</si>
  <si>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</si>
  <si>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</si>
  <si>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</si>
  <si>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</si>
  <si>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</si>
  <si>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</si>
  <si>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</si>
  <si>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</si>
  <si>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</si>
  <si>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</si>
  <si>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</si>
  <si>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</si>
  <si>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</si>
  <si>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</si>
  <si>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</si>
  <si>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</si>
  <si>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</si>
  <si>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</si>
  <si>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</si>
  <si>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</si>
  <si>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</si>
  <si>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</si>
  <si>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</si>
  <si>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</si>
  <si>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</si>
  <si>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</si>
  <si>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</si>
  <si>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</si>
  <si>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</si>
  <si>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</si>
  <si>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</si>
  <si>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</si>
  <si>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</si>
  <si>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</si>
  <si>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</si>
  <si>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</si>
  <si>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</si>
  <si>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</si>
  <si>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</si>
  <si>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</si>
  <si>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</si>
  <si>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</si>
  <si>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</si>
  <si>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</si>
  <si>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</si>
  <si>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</si>
  <si>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</si>
  <si>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</si>
  <si>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</si>
  <si>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</si>
  <si>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</si>
  <si>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</si>
  <si>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</si>
  <si>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</si>
  <si>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</si>
  <si>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</si>
  <si>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</si>
  <si>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</si>
  <si>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</si>
  <si>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</si>
  <si>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</si>
  <si>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</si>
  <si>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</si>
  <si>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</si>
  <si>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</si>
  <si>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</si>
  <si>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</si>
  <si>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</si>
  <si>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</si>
  <si>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</si>
  <si>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</si>
  <si>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</si>
  <si>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</si>
  <si>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</si>
  <si>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</si>
  <si>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</si>
  <si>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</si>
  <si>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</si>
  <si>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</si>
  <si>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</si>
  <si>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</si>
  <si>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</si>
  <si>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</si>
  <si>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</si>
  <si>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</si>
  <si>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</si>
  <si>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</si>
  <si>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</si>
  <si>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</si>
  <si>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</si>
  <si>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</si>
  <si>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</si>
  <si>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</si>
  <si>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</si>
  <si>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</si>
  <si>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</si>
  <si>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</si>
  <si>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</si>
  <si>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</si>
  <si>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</si>
  <si>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</si>
  <si>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</si>
  <si>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</si>
  <si>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</si>
  <si>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</si>
  <si>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</si>
  <si>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</si>
  <si>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</si>
  <si>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</si>
  <si>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</si>
  <si>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</si>
  <si>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</si>
  <si>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</si>
  <si>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</si>
  <si>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</si>
  <si>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</si>
  <si>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</si>
  <si>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</si>
  <si>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</si>
  <si>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</si>
  <si>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</si>
  <si>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</si>
  <si>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</si>
  <si>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</si>
  <si>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</si>
  <si>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</si>
  <si>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</si>
  <si>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</si>
  <si>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</si>
  <si>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</si>
  <si>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</si>
  <si>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</si>
  <si>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</si>
  <si>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</si>
  <si>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</si>
  <si>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</si>
  <si>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</si>
  <si>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</si>
  <si>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</si>
  <si>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</si>
  <si>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</si>
  <si>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</si>
  <si>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</si>
  <si>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</si>
  <si>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</si>
  <si>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</si>
  <si>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</si>
  <si>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</si>
  <si>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</si>
  <si>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</si>
  <si>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</si>
  <si>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</si>
  <si>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</si>
  <si>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</si>
  <si>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</si>
  <si>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</si>
  <si>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</si>
  <si>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</si>
  <si>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</si>
  <si>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</si>
  <si>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</si>
  <si>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</si>
  <si>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</si>
  <si>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</si>
  <si>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</si>
  <si>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</si>
  <si>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</si>
  <si>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</si>
  <si>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</si>
  <si>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</si>
  <si>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</si>
  <si>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</si>
  <si>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</si>
  <si>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</si>
  <si>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</si>
  <si>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</si>
  <si>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</si>
  <si>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</si>
  <si>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</si>
  <si>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</si>
  <si>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</si>
  <si>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</si>
  <si>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</si>
  <si>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</si>
  <si>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</si>
  <si>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</si>
  <si>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</si>
  <si>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</si>
  <si>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</si>
  <si>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</si>
  <si>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</si>
  <si>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</si>
  <si>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</si>
  <si>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</si>
  <si>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</si>
  <si>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</si>
  <si>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</si>
  <si>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</si>
  <si>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</si>
  <si>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</si>
  <si>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</si>
  <si>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</si>
  <si>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</si>
  <si>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</si>
  <si>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</si>
  <si>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</si>
  <si>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</si>
  <si>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</si>
  <si>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</si>
  <si>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</si>
  <si>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</si>
  <si>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</si>
  <si>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</si>
  <si>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</si>
  <si>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</si>
  <si>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</si>
  <si>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</si>
  <si>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</si>
  <si>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</si>
  <si>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</si>
  <si>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</si>
  <si>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</si>
  <si>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</si>
  <si>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</si>
  <si>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</si>
  <si>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</si>
  <si>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</si>
  <si>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</si>
  <si>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</si>
  <si>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</si>
  <si>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</si>
  <si>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</si>
  <si>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</si>
  <si>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</si>
  <si>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</si>
  <si>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</si>
  <si>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</si>
  <si>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</si>
  <si>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</si>
  <si>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</si>
  <si>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</si>
  <si>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</si>
  <si>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</si>
  <si>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</si>
  <si>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</si>
  <si>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</si>
  <si>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</si>
  <si>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</si>
  <si>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</si>
  <si>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</si>
  <si>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</si>
  <si>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</si>
  <si>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</si>
  <si>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</si>
  <si>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</si>
  <si>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</si>
  <si>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</si>
  <si>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</si>
  <si>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</si>
  <si>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</si>
  <si>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</si>
  <si>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</si>
  <si>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</si>
  <si>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</si>
  <si>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</si>
  <si>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</si>
  <si>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</si>
  <si>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</si>
  <si>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</si>
  <si>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</si>
  <si>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</si>
  <si>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</si>
  <si>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</si>
  <si>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</si>
  <si>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</si>
  <si>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</si>
  <si>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</si>
  <si>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</si>
  <si>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</si>
  <si>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</si>
  <si>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</si>
  <si>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</si>
  <si>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</si>
  <si>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</si>
  <si>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</si>
  <si>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</si>
  <si>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</si>
  <si>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</si>
  <si>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</si>
  <si>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</si>
  <si>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</si>
  <si>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</si>
  <si>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</si>
  <si>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</si>
  <si>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</si>
  <si>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</si>
  <si>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</si>
  <si>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</si>
  <si>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</si>
  <si>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</si>
  <si>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</si>
  <si>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</si>
  <si>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</si>
  <si>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</si>
  <si>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</si>
  <si>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</si>
  <si>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</si>
  <si>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</si>
  <si>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</si>
  <si>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</si>
  <si>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</si>
  <si>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</si>
  <si>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</si>
  <si>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</si>
  <si>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</si>
  <si>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</si>
  <si>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</si>
  <si>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</si>
  <si>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</si>
  <si>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</si>
  <si>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</si>
  <si>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</si>
  <si>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</si>
  <si>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</si>
  <si>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</si>
  <si>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</si>
  <si>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</si>
  <si>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</si>
  <si>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</si>
  <si>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</si>
  <si>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</si>
  <si>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</si>
  <si>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</si>
  <si>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</si>
  <si>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</si>
  <si>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</si>
  <si>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</si>
  <si>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</si>
  <si>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</si>
  <si>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</si>
  <si>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</si>
  <si>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</si>
  <si>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</si>
  <si>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</si>
  <si>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</si>
  <si>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</si>
  <si>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</si>
  <si>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</si>
  <si>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</si>
  <si>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</si>
  <si>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</si>
  <si>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</si>
  <si>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</si>
  <si>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</si>
  <si>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</si>
  <si>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</si>
  <si>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</si>
  <si>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</si>
  <si>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</si>
  <si>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</si>
  <si>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</si>
  <si>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</si>
  <si>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</si>
  <si>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</si>
  <si>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</si>
  <si>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</si>
  <si>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</si>
  <si>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</si>
  <si>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</si>
  <si>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</si>
  <si>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</si>
  <si>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</si>
  <si>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</si>
  <si>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</si>
  <si>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</si>
  <si>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</si>
  <si>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</si>
  <si>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</si>
  <si>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</si>
  <si>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</si>
  <si>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</si>
  <si>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</si>
  <si>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</si>
  <si>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</si>
  <si>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</si>
  <si>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</si>
  <si>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</si>
  <si>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</si>
  <si>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</si>
  <si>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</si>
  <si>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</si>
  <si>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</si>
  <si>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</si>
  <si>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</si>
  <si>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</si>
  <si>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</si>
  <si>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</si>
  <si>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</si>
  <si>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</si>
  <si>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</si>
  <si>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</si>
  <si>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</si>
  <si>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</si>
  <si>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</si>
  <si>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</si>
  <si>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</si>
  <si>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</si>
  <si>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</si>
  <si>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</si>
  <si>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</si>
  <si>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</si>
  <si>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</si>
  <si>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</si>
  <si>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</si>
  <si>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</si>
  <si>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</si>
  <si>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</si>
  <si>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</si>
  <si>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</si>
  <si>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</si>
  <si>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</si>
  <si>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</si>
  <si>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</si>
  <si>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</si>
  <si>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</si>
  <si>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</si>
  <si>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</si>
  <si>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</si>
  <si>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</si>
  <si>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</si>
  <si>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</si>
  <si>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</si>
  <si>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</si>
  <si>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</si>
  <si>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</si>
  <si>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</si>
  <si>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</si>
  <si>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</si>
  <si>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</si>
  <si>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</si>
  <si>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</si>
  <si>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</si>
  <si>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</si>
  <si>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</si>
  <si>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</si>
  <si>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</si>
  <si>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</si>
  <si>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</si>
  <si>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</si>
  <si>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</si>
  <si>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</si>
  <si>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</si>
  <si>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</si>
  <si>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</si>
  <si>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</si>
  <si>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</si>
  <si>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</si>
  <si>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</si>
  <si>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</si>
  <si>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</si>
  <si>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</si>
  <si>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</si>
  <si>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</si>
  <si>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</si>
  <si>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</si>
  <si>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</si>
  <si>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</si>
  <si>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</si>
  <si>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</si>
  <si>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</si>
  <si>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</si>
  <si>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</si>
  <si>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</si>
  <si>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</si>
  <si>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</si>
  <si>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</si>
  <si>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</si>
  <si>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</si>
  <si>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</si>
  <si>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</si>
  <si>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</si>
  <si>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</si>
  <si>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</si>
  <si>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</si>
  <si>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</si>
  <si>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</si>
  <si>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</si>
  <si>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</si>
  <si>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</si>
  <si>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</si>
  <si>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</si>
  <si>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</si>
  <si>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</si>
  <si>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</si>
  <si>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</si>
  <si>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</si>
  <si>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</si>
  <si>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</si>
  <si>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</si>
  <si>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</si>
  <si>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</si>
  <si>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</si>
  <si>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</si>
  <si>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</si>
  <si>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</si>
  <si>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</si>
  <si>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</si>
  <si>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</si>
  <si>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</si>
  <si>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</si>
  <si>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</si>
  <si>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</si>
  <si>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</si>
  <si>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</si>
  <si>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</si>
  <si>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</si>
  <si>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</si>
  <si>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</si>
  <si>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</si>
  <si>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</si>
  <si>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</si>
  <si>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</si>
  <si>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</si>
  <si>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</si>
  <si>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</si>
  <si>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</si>
  <si>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</si>
  <si>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</si>
  <si>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</si>
  <si>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</si>
  <si>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</si>
  <si>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</si>
  <si>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</si>
  <si>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</si>
  <si>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</si>
  <si>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</si>
  <si>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</si>
  <si>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</si>
  <si>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</si>
  <si>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</si>
  <si>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</si>
  <si>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</si>
  <si>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</si>
  <si>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</si>
  <si>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</si>
  <si>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</si>
  <si>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</si>
  <si>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</si>
  <si>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</si>
  <si>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</si>
  <si>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</si>
  <si>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</si>
  <si>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</si>
  <si>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</si>
  <si>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</si>
  <si>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</si>
  <si>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</si>
  <si>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</si>
  <si>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</si>
  <si>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</si>
  <si>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</si>
  <si>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</si>
  <si>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</si>
  <si>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</si>
  <si>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</si>
  <si>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</si>
  <si>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</si>
  <si>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</si>
  <si>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</si>
  <si>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</si>
  <si>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</si>
  <si>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</si>
  <si>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</si>
  <si>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</si>
  <si>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</si>
  <si>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</si>
  <si>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</si>
  <si>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</si>
  <si>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</si>
  <si>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</si>
  <si>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</si>
  <si>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</si>
  <si>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</si>
  <si>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</si>
  <si>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</si>
  <si>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</si>
  <si>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</si>
  <si>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</si>
  <si>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</si>
  <si>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</si>
  <si>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</si>
  <si>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</si>
  <si>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</si>
  <si>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</si>
  <si>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</si>
  <si>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</si>
  <si>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</si>
  <si>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</si>
  <si>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</si>
  <si>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</si>
  <si>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</si>
  <si>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</si>
  <si>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</si>
  <si>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</si>
  <si>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</si>
  <si>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</si>
  <si>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</si>
  <si>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</si>
  <si>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</si>
  <si>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</si>
  <si>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</si>
  <si>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</si>
  <si>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</si>
  <si>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</si>
  <si>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</si>
  <si>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</si>
  <si>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</si>
  <si>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</si>
  <si>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</si>
  <si>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</si>
  <si>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</si>
  <si>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</si>
  <si>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</si>
  <si>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</si>
  <si>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</si>
  <si>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</si>
  <si>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</si>
  <si>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</si>
  <si>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</si>
  <si>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</si>
  <si>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</si>
  <si>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</si>
  <si>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</si>
  <si>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</si>
  <si>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</si>
  <si>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</si>
  <si>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</si>
  <si>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</si>
  <si>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</si>
  <si>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</si>
  <si>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</si>
  <si>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</si>
  <si>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</si>
  <si>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</si>
  <si>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</si>
  <si>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</si>
  <si>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</si>
  <si>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</si>
  <si>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</si>
  <si>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</si>
  <si>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</si>
  <si>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</si>
  <si>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</si>
  <si>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</si>
  <si>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</si>
  <si>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</si>
  <si>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</si>
  <si>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</si>
  <si>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</si>
  <si>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</si>
  <si>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</si>
  <si>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</si>
  <si>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</si>
  <si>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</si>
  <si>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</si>
  <si>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</si>
  <si>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</si>
  <si>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</si>
  <si>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</si>
  <si>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</si>
  <si>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</si>
  <si>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</si>
  <si>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</si>
  <si>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</si>
  <si>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</si>
  <si>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</si>
  <si>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</si>
  <si>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</si>
  <si>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</si>
  <si>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</si>
  <si>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</si>
  <si>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</si>
  <si>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</si>
  <si>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</si>
  <si>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</si>
  <si>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</si>
  <si>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</si>
  <si>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</si>
  <si>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</si>
  <si>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</si>
  <si>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</si>
  <si>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</si>
  <si>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</si>
  <si>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</si>
  <si>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</si>
  <si>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</si>
  <si>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</si>
  <si>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</si>
  <si>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</si>
  <si>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</si>
  <si>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</si>
  <si>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</si>
  <si>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</si>
  <si>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</si>
  <si>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</si>
  <si>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</si>
  <si>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</si>
  <si>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</si>
  <si>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</si>
  <si>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</si>
  <si>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</si>
  <si>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</si>
  <si>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</si>
  <si>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</si>
  <si>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</si>
  <si>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</si>
  <si>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</si>
  <si>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</si>
  <si>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</si>
  <si>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</si>
  <si>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</si>
  <si>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</si>
  <si>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</si>
  <si>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</si>
  <si>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</si>
  <si>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</si>
  <si>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</si>
  <si>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</si>
  <si>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</si>
  <si>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</si>
  <si>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</si>
  <si>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</si>
  <si>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</si>
  <si>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</si>
  <si>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</si>
  <si>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</si>
  <si>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</si>
  <si>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</si>
  <si>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</si>
  <si>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</si>
  <si>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</si>
  <si>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</si>
  <si>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</si>
  <si>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</si>
  <si>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</si>
  <si>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</si>
  <si>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</si>
  <si>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</si>
  <si>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</si>
  <si>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</si>
  <si>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</si>
  <si>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</si>
  <si>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</si>
  <si>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</si>
  <si>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</si>
  <si>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</si>
  <si>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</si>
  <si>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</si>
  <si>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</si>
  <si>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</si>
  <si>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</si>
  <si>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</si>
  <si>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</si>
  <si>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</si>
  <si>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</si>
  <si>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</si>
  <si>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</si>
  <si>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</si>
  <si>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</si>
  <si>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</si>
  <si>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</si>
  <si>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</si>
  <si>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</si>
  <si>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</si>
  <si>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</si>
  <si>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</si>
  <si>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</si>
  <si>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</si>
  <si>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</si>
  <si>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</si>
  <si>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</si>
  <si>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</si>
  <si>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</si>
  <si>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</si>
  <si>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</si>
  <si>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</si>
  <si>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</si>
  <si>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</si>
  <si>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</si>
  <si>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</si>
  <si>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</si>
  <si>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</si>
  <si>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</si>
  <si>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</si>
  <si>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</si>
  <si>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</si>
  <si>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</si>
  <si>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</si>
  <si>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</si>
  <si>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</si>
  <si>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</si>
  <si>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</si>
  <si>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</si>
  <si>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</si>
  <si>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</si>
  <si>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</si>
  <si>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</si>
  <si>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</si>
  <si>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</si>
  <si>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</si>
  <si>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</si>
  <si>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</si>
  <si>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</si>
  <si>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</si>
  <si>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</si>
  <si>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</si>
  <si>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</si>
  <si>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</si>
  <si>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</si>
  <si>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</si>
  <si>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</si>
  <si>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</si>
  <si>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</si>
  <si>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</si>
  <si>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</si>
  <si>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</si>
  <si>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</si>
  <si>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</si>
  <si>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</si>
  <si>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</si>
  <si>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</si>
  <si>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</si>
  <si>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</si>
  <si>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</si>
  <si>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</si>
  <si>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</si>
  <si>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</si>
  <si>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</si>
  <si>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</si>
  <si>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</si>
  <si>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</si>
  <si>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</si>
  <si>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</si>
  <si>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</si>
  <si>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</si>
  <si>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</si>
  <si>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</si>
  <si>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</si>
  <si>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</si>
  <si>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</si>
  <si>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</si>
  <si>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</si>
  <si>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</si>
  <si>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</si>
  <si>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</si>
  <si>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</si>
  <si>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</si>
  <si>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</si>
  <si>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</si>
  <si>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</si>
  <si>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</si>
  <si>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</si>
  <si>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</si>
  <si>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</si>
  <si>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</si>
  <si>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</si>
  <si>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</si>
  <si>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</si>
  <si>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</si>
  <si>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</si>
  <si>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</si>
  <si>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</si>
  <si>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</si>
  <si>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</si>
  <si>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</si>
  <si>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</si>
  <si>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</si>
  <si>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</si>
  <si>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</si>
  <si>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</si>
  <si>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</si>
  <si>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</si>
  <si>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</si>
  <si>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</si>
  <si>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</si>
  <si>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</si>
  <si>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</si>
  <si>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</si>
  <si>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</si>
  <si>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</si>
  <si>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</si>
  <si>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</si>
  <si>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</si>
  <si>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</si>
  <si>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</si>
  <si>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</si>
  <si>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</si>
  <si>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</si>
  <si>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</si>
  <si>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</si>
  <si>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</si>
  <si>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</si>
  <si>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</si>
  <si>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</si>
  <si>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</si>
  <si>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</si>
  <si>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</si>
  <si>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</si>
  <si>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</si>
  <si>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</si>
  <si>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</si>
  <si>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</si>
  <si>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</si>
  <si>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</si>
  <si>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</si>
  <si>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</si>
  <si>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</si>
  <si>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</si>
  <si>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</si>
  <si>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</si>
  <si>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</si>
  <si>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</si>
  <si>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</si>
  <si>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</si>
  <si>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</si>
  <si>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</si>
  <si>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</si>
  <si>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</si>
  <si>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</si>
  <si>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</si>
  <si>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</si>
  <si>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</si>
  <si>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</si>
  <si>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</si>
  <si>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</si>
  <si>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</si>
  <si>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</si>
  <si>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</si>
  <si>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</si>
  <si>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</si>
  <si>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</si>
  <si>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</si>
  <si>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</si>
  <si>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</si>
  <si>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</si>
  <si>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</si>
  <si>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</si>
  <si>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</si>
  <si>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</si>
  <si>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</si>
  <si>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</si>
  <si>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</si>
  <si>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</si>
  <si>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</si>
  <si>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</si>
  <si>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</si>
  <si>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</si>
  <si>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</si>
  <si>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</si>
  <si>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</si>
  <si>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</si>
  <si>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</si>
  <si>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</si>
  <si>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</si>
  <si>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</si>
  <si>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</si>
  <si>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</si>
  <si>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</si>
  <si>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</si>
  <si>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</si>
  <si>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</si>
  <si>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</si>
  <si>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</si>
  <si>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</si>
  <si>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</si>
  <si>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</si>
  <si>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</si>
  <si>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</si>
  <si>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</si>
  <si>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</si>
  <si>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</si>
  <si>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</si>
  <si>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</si>
  <si>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</si>
  <si>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</si>
  <si>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</si>
  <si>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</si>
  <si>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</si>
  <si>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</si>
  <si>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</si>
  <si>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</si>
  <si>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</si>
  <si>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</si>
  <si>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</si>
  <si>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</si>
  <si>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</si>
  <si>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</si>
  <si>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</si>
  <si>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</si>
  <si>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</si>
  <si>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</si>
  <si>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</si>
  <si>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</si>
  <si>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</si>
  <si>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</si>
  <si>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</si>
  <si>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</si>
  <si>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</si>
  <si>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</si>
  <si>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</si>
  <si>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</si>
  <si>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</si>
  <si>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</si>
  <si>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</si>
  <si>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</si>
  <si>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</si>
  <si>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</si>
  <si>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</si>
  <si>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</si>
  <si>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</si>
  <si>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</si>
  <si>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</si>
  <si>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</si>
  <si>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</si>
  <si>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</si>
  <si>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</si>
  <si>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</si>
  <si>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</si>
  <si>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</si>
  <si>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</si>
  <si>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</si>
  <si>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</si>
  <si>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</si>
  <si>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</si>
  <si>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</si>
  <si>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</si>
  <si>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</si>
  <si>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</si>
  <si>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</si>
  <si>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</si>
  <si>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</si>
  <si>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</si>
  <si>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</si>
  <si>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</si>
  <si>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</si>
  <si>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</si>
  <si>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</si>
  <si>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</si>
  <si>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</si>
  <si>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</si>
  <si>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</si>
  <si>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</si>
  <si>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</si>
  <si>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</si>
  <si>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</si>
  <si>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</si>
  <si>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</si>
  <si>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</si>
  <si>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</si>
  <si>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</si>
  <si>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</si>
  <si>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</si>
  <si>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</si>
  <si>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</si>
  <si>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</si>
  <si>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</si>
  <si>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</si>
  <si>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</si>
  <si>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</si>
  <si>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</si>
  <si>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</si>
  <si>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</si>
  <si>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</si>
  <si>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</si>
  <si>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</si>
  <si>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</si>
  <si>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</si>
  <si>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</si>
  <si>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</si>
  <si>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</si>
  <si>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</si>
  <si>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</si>
  <si>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</si>
  <si>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</si>
  <si>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</si>
  <si>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</si>
  <si>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</si>
  <si>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</si>
  <si>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</si>
  <si>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</si>
  <si>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</si>
  <si>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</si>
  <si>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</si>
  <si>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</si>
  <si>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</si>
  <si>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</si>
  <si>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</si>
  <si>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</si>
  <si>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</si>
  <si>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</si>
  <si>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</si>
  <si>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</si>
  <si>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</si>
  <si>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</si>
  <si>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</si>
  <si>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</si>
  <si>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</si>
  <si>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</si>
  <si>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</si>
  <si>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</si>
  <si>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</si>
  <si>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</si>
  <si>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</si>
  <si>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</si>
  <si>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</si>
  <si>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</si>
  <si>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</si>
  <si>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</si>
  <si>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</si>
  <si>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</si>
  <si>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</si>
  <si>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</si>
  <si>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</si>
  <si>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</si>
  <si>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</si>
  <si>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</si>
  <si>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</si>
  <si>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</si>
  <si>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</si>
  <si>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</si>
  <si>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</si>
  <si>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</si>
  <si>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</si>
  <si>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</si>
  <si>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</si>
  <si>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</si>
  <si>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</si>
  <si>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</si>
  <si>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</si>
  <si>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</si>
  <si>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</si>
  <si>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</si>
  <si>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</si>
  <si>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</si>
  <si>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</si>
  <si>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</si>
  <si>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</si>
  <si>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</si>
  <si>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</si>
  <si>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</si>
  <si>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</si>
  <si>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</si>
  <si>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</si>
  <si>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</si>
  <si>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</si>
  <si>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</si>
  <si>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</si>
  <si>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</si>
  <si>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</si>
  <si>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</si>
  <si>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</si>
  <si>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</si>
  <si>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</si>
  <si>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</si>
  <si>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</si>
  <si>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</si>
  <si>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</si>
  <si>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</si>
  <si>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</si>
  <si>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</si>
  <si>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</si>
  <si>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</si>
  <si>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</si>
  <si>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</si>
  <si>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</si>
  <si>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</si>
  <si>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</si>
  <si>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</si>
  <si>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</si>
  <si>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</si>
  <si>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</si>
  <si>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</si>
  <si>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</si>
  <si>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</si>
  <si>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</si>
  <si>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</si>
  <si>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</si>
  <si>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</si>
  <si>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</si>
  <si>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</si>
  <si>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</si>
  <si>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</si>
  <si>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</si>
  <si>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</si>
  <si>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</si>
  <si>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</si>
  <si>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</si>
  <si>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</si>
  <si>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</si>
  <si>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</si>
  <si>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</si>
  <si>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</si>
  <si>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</si>
  <si>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</si>
  <si>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</si>
  <si>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</si>
  <si>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</si>
  <si>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</si>
  <si>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</si>
  <si>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</si>
  <si>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</si>
  <si>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</si>
  <si>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</si>
  <si>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</si>
  <si>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</si>
  <si>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</si>
  <si>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</si>
  <si>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</si>
  <si>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</si>
  <si>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</si>
  <si>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</si>
  <si>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</si>
  <si>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</si>
  <si>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</si>
  <si>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</si>
  <si>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</si>
  <si>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</si>
  <si>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</si>
  <si>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</si>
  <si>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</si>
  <si>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</si>
  <si>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</si>
  <si>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</si>
  <si>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</si>
  <si>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</si>
  <si>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</si>
  <si>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</si>
  <si>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</si>
  <si>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</si>
  <si>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</si>
  <si>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</si>
  <si>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</si>
  <si>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</si>
  <si>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</si>
  <si>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</si>
  <si>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</si>
  <si>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</si>
  <si>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</si>
  <si>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</si>
  <si>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</si>
  <si>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</si>
  <si>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</si>
  <si>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</si>
  <si>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</si>
  <si>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</si>
  <si>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</si>
  <si>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</si>
  <si>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</si>
  <si>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</si>
  <si>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</si>
  <si>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</si>
  <si>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</si>
  <si>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</si>
  <si>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</si>
  <si>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</si>
  <si>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</si>
  <si>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</si>
  <si>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</si>
  <si>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</si>
  <si>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</si>
  <si>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</si>
  <si>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</si>
  <si>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</si>
  <si>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</si>
  <si>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</si>
  <si>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</si>
  <si>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</si>
  <si>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</si>
  <si>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</si>
  <si>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</si>
  <si>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</si>
  <si>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</si>
  <si>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</si>
  <si>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</si>
  <si>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</si>
  <si>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</si>
  <si>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</si>
  <si>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</si>
  <si>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</si>
  <si>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</si>
  <si>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</si>
  <si>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</si>
  <si>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</si>
  <si>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</si>
  <si>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</si>
  <si>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</si>
  <si>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</si>
  <si>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</si>
  <si>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</si>
  <si>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</si>
  <si>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</si>
  <si>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</si>
  <si>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</si>
  <si>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</si>
  <si>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</si>
  <si>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</si>
  <si>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</si>
  <si>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</si>
  <si>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</si>
  <si>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</si>
  <si>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</si>
  <si>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</si>
  <si>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</si>
  <si>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</si>
  <si>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</si>
  <si>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</si>
  <si>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</si>
  <si>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</si>
  <si>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</si>
  <si>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</si>
  <si>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</si>
  <si>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</si>
  <si>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</si>
  <si>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</si>
  <si>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</si>
  <si>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</si>
  <si>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</si>
  <si>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</si>
  <si>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</si>
  <si>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</si>
  <si>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</si>
  <si>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</si>
  <si>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</si>
  <si>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</si>
  <si>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</si>
  <si>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</si>
  <si>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</si>
  <si>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</si>
  <si>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</si>
  <si>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</si>
  <si>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</si>
  <si>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</si>
  <si>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</si>
  <si>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</si>
  <si>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</si>
  <si>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</si>
  <si>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</si>
  <si>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</si>
  <si>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</si>
  <si>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</si>
  <si>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</si>
  <si>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</si>
  <si>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</si>
  <si>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</si>
  <si>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</si>
  <si>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</si>
  <si>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</si>
  <si>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</si>
  <si>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</si>
  <si>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</si>
  <si>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</si>
  <si>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</si>
  <si>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</si>
  <si>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</si>
  <si>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</si>
  <si>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</si>
  <si>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</si>
  <si>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</si>
  <si>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</si>
  <si>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</si>
  <si>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</si>
  <si>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</si>
  <si>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</si>
  <si>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</si>
  <si>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</si>
  <si>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</si>
  <si>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</si>
  <si>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</si>
  <si>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</si>
  <si>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</si>
  <si>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</si>
  <si>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</si>
  <si>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</si>
  <si>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</si>
  <si>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</si>
  <si>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</si>
  <si>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</si>
  <si>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</si>
  <si>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</si>
  <si>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</si>
  <si>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</si>
  <si>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</si>
  <si>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</si>
  <si>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</si>
  <si>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</si>
  <si>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</si>
  <si>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</si>
  <si>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</si>
  <si>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</si>
  <si>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</si>
  <si>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</si>
  <si>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</si>
  <si>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</si>
  <si>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</si>
  <si>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</si>
  <si>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</si>
  <si>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</si>
  <si>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</si>
  <si>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</si>
  <si>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</si>
  <si>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</si>
  <si>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</si>
  <si>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</si>
  <si>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</si>
  <si>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</si>
  <si>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</si>
  <si>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</si>
  <si>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</si>
  <si>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</si>
  <si>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</si>
  <si>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</si>
  <si>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</si>
  <si>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</si>
  <si>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</si>
  <si>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</si>
  <si>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</si>
  <si>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</si>
  <si>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</si>
  <si>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</si>
  <si>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</si>
  <si>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</si>
  <si>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</si>
  <si>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</si>
  <si>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</si>
  <si>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</si>
  <si>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</si>
  <si>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</si>
  <si>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</si>
  <si>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</si>
  <si>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</si>
  <si>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</si>
  <si>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</si>
  <si>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</si>
  <si>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</si>
  <si>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</si>
  <si>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</si>
  <si>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</si>
  <si>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</si>
  <si>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</si>
  <si>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</si>
  <si>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</si>
  <si>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</si>
  <si>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</si>
  <si>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</si>
  <si>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</si>
  <si>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</si>
  <si>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</si>
  <si>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</si>
  <si>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</si>
  <si>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</si>
  <si>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</si>
  <si>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</si>
  <si>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</si>
  <si>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</si>
  <si>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</si>
  <si>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</si>
  <si>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</si>
  <si>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</si>
  <si>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</si>
  <si>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</si>
  <si>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</si>
  <si>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</si>
  <si>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</si>
  <si>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</si>
  <si>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</si>
  <si>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</si>
  <si>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</si>
  <si>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</si>
  <si>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</si>
  <si>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</si>
  <si>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</si>
  <si>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</si>
  <si>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</si>
  <si>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</si>
  <si>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</si>
  <si>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</si>
  <si>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</si>
  <si>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</si>
  <si>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</si>
  <si>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</si>
  <si>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</si>
  <si>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</si>
  <si>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</si>
  <si>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</si>
  <si>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</si>
  <si>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</si>
  <si>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</si>
  <si>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</si>
  <si>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</si>
  <si>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</si>
  <si>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</si>
  <si>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</si>
  <si>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</si>
  <si>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</si>
  <si>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</si>
  <si>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</si>
  <si>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</si>
  <si>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</si>
  <si>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</si>
  <si>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</si>
  <si>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</si>
  <si>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</si>
  <si>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</si>
  <si>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</si>
  <si>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</si>
  <si>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</si>
  <si>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</si>
  <si>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</si>
  <si>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</si>
  <si>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</si>
  <si>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</si>
  <si>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</si>
  <si>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</si>
  <si>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</si>
  <si>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</si>
  <si>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</si>
  <si>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</si>
  <si>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</si>
  <si>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</si>
  <si>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</si>
  <si>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</si>
  <si>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</si>
  <si>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</si>
  <si>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</si>
  <si>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</si>
  <si>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</si>
  <si>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</si>
  <si>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</si>
  <si>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</si>
  <si>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</si>
  <si>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</si>
  <si>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</si>
  <si>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</si>
  <si>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</si>
  <si>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</si>
  <si>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</si>
  <si>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</si>
  <si>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</si>
  <si>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</si>
  <si>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</si>
  <si>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</si>
  <si>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</si>
  <si>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</si>
  <si>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</si>
  <si>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</si>
  <si>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</si>
  <si>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</si>
  <si>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</si>
  <si>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</si>
  <si>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</si>
  <si>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</si>
  <si>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</si>
  <si>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</si>
  <si>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</si>
  <si>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</si>
  <si>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</si>
  <si>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</si>
  <si>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</si>
  <si>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</si>
  <si>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</si>
  <si>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</si>
  <si>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</si>
  <si>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</si>
  <si>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</si>
  <si>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</si>
  <si>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</si>
  <si>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</si>
  <si>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</si>
  <si>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</si>
  <si>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</si>
  <si>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</si>
  <si>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</si>
  <si>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</si>
  <si>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</si>
  <si>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</si>
  <si>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</si>
  <si>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</si>
  <si>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</si>
  <si>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</si>
  <si>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</si>
  <si>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</si>
  <si>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</si>
  <si>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</si>
  <si>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</si>
  <si>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</si>
  <si>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</si>
  <si>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</si>
  <si>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</si>
  <si>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</si>
  <si>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</si>
  <si>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</si>
  <si>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</si>
  <si>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</si>
  <si>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</si>
  <si>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</si>
  <si>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</si>
  <si>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</si>
  <si>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</si>
  <si>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</si>
  <si>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</si>
  <si>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</si>
  <si>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</si>
  <si>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</si>
  <si>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</si>
  <si>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</si>
  <si>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</si>
  <si>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</si>
  <si>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</si>
  <si>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</si>
  <si>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</si>
  <si>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</si>
  <si>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</si>
  <si>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</si>
  <si>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</si>
  <si>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</si>
  <si>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</si>
  <si>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</si>
  <si>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</si>
  <si>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</si>
  <si>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</si>
  <si>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</si>
  <si>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</si>
  <si>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</si>
  <si>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</si>
  <si>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</si>
  <si>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</si>
  <si>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</si>
  <si>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</si>
  <si>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</si>
  <si>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</si>
  <si>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</si>
  <si>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</si>
  <si>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</si>
  <si>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</si>
  <si>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</si>
  <si>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</si>
  <si>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</si>
  <si>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</si>
  <si>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</si>
  <si>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</si>
  <si>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</si>
  <si>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</si>
  <si>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</si>
  <si>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</si>
  <si>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</si>
  <si>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</si>
  <si>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</si>
  <si>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</si>
  <si>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</si>
  <si>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</si>
  <si>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</si>
  <si>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</si>
  <si>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</si>
  <si>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</si>
  <si>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</si>
  <si>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</si>
  <si>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</si>
  <si>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</si>
  <si>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</si>
  <si>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</si>
  <si>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</si>
  <si>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</si>
  <si>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</si>
  <si>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</si>
  <si>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</si>
  <si>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</si>
  <si>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</si>
  <si>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</si>
  <si>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</si>
  <si>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</si>
  <si>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</si>
  <si>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</si>
  <si>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</si>
  <si>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</si>
  <si>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</si>
  <si>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</si>
  <si>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</si>
  <si>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</si>
  <si>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</si>
  <si>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</si>
  <si>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</si>
  <si>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</si>
  <si>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</si>
  <si>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</si>
  <si>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</si>
  <si>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</si>
  <si>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</si>
  <si>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</si>
  <si>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</si>
  <si>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</si>
  <si>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</si>
  <si>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</si>
  <si>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</si>
  <si>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</si>
  <si>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</si>
  <si>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</si>
  <si>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</si>
  <si>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</si>
  <si>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</si>
  <si>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</si>
  <si>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</si>
  <si>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</si>
  <si>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</si>
  <si>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</si>
  <si>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</si>
  <si>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</si>
  <si>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</si>
  <si>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</si>
  <si>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</si>
  <si>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</si>
  <si>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</si>
  <si>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</si>
  <si>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</si>
  <si>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</si>
  <si>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</si>
  <si>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</si>
  <si>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</si>
  <si>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</si>
  <si>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</si>
  <si>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</si>
  <si>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</si>
  <si>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</si>
  <si>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</si>
  <si>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</si>
  <si>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</si>
  <si>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</si>
  <si>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</si>
  <si>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</si>
  <si>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</si>
  <si>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</si>
  <si>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</si>
  <si>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</si>
  <si>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</si>
  <si>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</si>
  <si>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</si>
  <si>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</si>
  <si>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</si>
  <si>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</si>
  <si>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</si>
  <si>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</si>
  <si>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</si>
  <si>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</si>
  <si>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</si>
  <si>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</si>
  <si>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</si>
  <si>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</si>
  <si>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</si>
  <si>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</si>
  <si>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</si>
  <si>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</si>
  <si>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</si>
  <si>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</si>
  <si>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</si>
  <si>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</si>
  <si>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</si>
  <si>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</si>
  <si>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</si>
  <si>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</si>
  <si>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</si>
  <si>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</si>
  <si>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</si>
  <si>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</si>
  <si>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</si>
  <si>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</si>
  <si>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</si>
  <si>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</si>
  <si>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</si>
  <si>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</si>
  <si>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</si>
  <si>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</si>
  <si>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</si>
  <si>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</si>
  <si>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</si>
  <si>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</si>
  <si>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</si>
  <si>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</si>
  <si>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</si>
  <si>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</si>
  <si>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</si>
  <si>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</si>
  <si>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</si>
  <si>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</si>
  <si>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</si>
  <si>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</si>
  <si>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</si>
  <si>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</si>
  <si>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</si>
  <si>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</si>
  <si>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</si>
  <si>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</si>
  <si>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</si>
  <si>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</si>
  <si>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</si>
  <si>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</si>
  <si>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</si>
  <si>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</si>
  <si>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</si>
  <si>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</si>
  <si>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</si>
  <si>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</si>
  <si>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</si>
  <si>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</si>
  <si>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</si>
  <si>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</si>
  <si>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</si>
  <si>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</si>
  <si>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</si>
  <si>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</si>
  <si>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</si>
  <si>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</si>
  <si>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</si>
  <si>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</si>
  <si>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</si>
  <si>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</si>
  <si>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</si>
  <si>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</si>
  <si>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</si>
  <si>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</si>
  <si>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</si>
  <si>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</si>
  <si>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</si>
  <si>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</si>
  <si>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</si>
  <si>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</si>
  <si>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</si>
  <si>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</si>
  <si>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</si>
  <si>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</si>
  <si>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</si>
  <si>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</si>
  <si>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</si>
  <si>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</si>
  <si>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</si>
  <si>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</si>
  <si>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</si>
  <si>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</si>
  <si>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</si>
  <si>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</si>
  <si>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</si>
  <si>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</si>
  <si>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</si>
  <si>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</si>
  <si>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</si>
  <si>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</si>
  <si>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</si>
  <si>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</si>
  <si>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</si>
  <si>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</si>
  <si>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</si>
  <si>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</si>
  <si>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</si>
  <si>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</si>
  <si>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</si>
  <si>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</si>
  <si>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</si>
  <si>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</si>
  <si>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</si>
  <si>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</si>
  <si>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</si>
  <si>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</si>
  <si>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</si>
  <si>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</si>
  <si>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</si>
  <si>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</si>
  <si>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</si>
  <si>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</si>
  <si>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</si>
  <si>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</si>
  <si>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</si>
  <si>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</si>
  <si>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</si>
  <si>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</si>
  <si>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</si>
  <si>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</si>
  <si>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</si>
  <si>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</si>
  <si>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</si>
  <si>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</si>
  <si>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</si>
  <si>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</si>
  <si>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</si>
  <si>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</si>
  <si>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</si>
  <si>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</si>
  <si>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</si>
  <si>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</si>
  <si>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</si>
  <si>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</si>
  <si>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</si>
  <si>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</si>
  <si>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</si>
  <si>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</si>
  <si>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</si>
  <si>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</si>
  <si>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</si>
  <si>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</si>
  <si>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</si>
  <si>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</si>
  <si>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</si>
  <si>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</si>
  <si>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</si>
  <si>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</si>
  <si>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</si>
  <si>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</si>
  <si>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</si>
  <si>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</si>
  <si>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</si>
  <si>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</si>
  <si>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</si>
  <si>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</si>
  <si>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</si>
  <si>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</si>
  <si>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</si>
  <si>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</si>
  <si>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</si>
  <si>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</si>
  <si>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</si>
  <si>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</si>
  <si>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</si>
  <si>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</si>
  <si>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</si>
  <si>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</si>
  <si>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</si>
  <si>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</si>
  <si>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</si>
  <si>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</si>
  <si>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</si>
  <si>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</si>
  <si>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</si>
  <si>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</si>
  <si>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</si>
  <si>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</si>
  <si>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</si>
  <si>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</si>
  <si>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</si>
  <si>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</si>
  <si>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</si>
  <si>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</si>
  <si>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</si>
  <si>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</si>
  <si>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</si>
  <si>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</si>
  <si>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</si>
  <si>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</si>
  <si>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</si>
  <si>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</si>
  <si>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</si>
  <si>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</si>
  <si>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</si>
  <si>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</si>
  <si>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</si>
  <si>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</si>
  <si>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</si>
  <si>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</si>
  <si>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</si>
  <si>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</si>
  <si>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</si>
  <si>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</si>
  <si>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</si>
  <si>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</si>
  <si>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</si>
  <si>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</si>
  <si>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</si>
  <si>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</si>
  <si>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</si>
  <si>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</si>
  <si>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</si>
  <si>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</si>
  <si>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</si>
  <si>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</si>
  <si>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</si>
  <si>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</si>
  <si>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</si>
  <si>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</si>
  <si>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</si>
  <si>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</si>
  <si>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</si>
  <si>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</si>
  <si>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</si>
  <si>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</si>
  <si>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</si>
  <si>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</si>
  <si>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</si>
  <si>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</si>
  <si>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</si>
  <si>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</si>
  <si>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</si>
  <si>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</si>
  <si>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</si>
  <si>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</si>
  <si>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</si>
  <si>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</si>
  <si>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</si>
  <si>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</si>
  <si>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</si>
  <si>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</si>
  <si>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</si>
  <si>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</si>
  <si>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</si>
  <si>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</si>
  <si>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</si>
  <si>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</si>
  <si>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</si>
  <si>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</si>
  <si>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</si>
  <si>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</si>
  <si>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</si>
  <si>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</si>
  <si>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</si>
  <si>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</si>
  <si>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</si>
  <si>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</si>
  <si>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</si>
  <si>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</si>
  <si>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</si>
  <si>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</si>
  <si>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</si>
  <si>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</si>
  <si>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</si>
  <si>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</si>
  <si>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</si>
  <si>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</si>
  <si>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</si>
  <si>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</si>
  <si>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</si>
  <si>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</si>
  <si>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</si>
  <si>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</si>
  <si>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</si>
  <si>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</si>
  <si>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</si>
  <si>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</si>
  <si>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</si>
  <si>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</si>
  <si>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</si>
  <si>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</si>
  <si>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</si>
  <si>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</si>
  <si>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</si>
  <si>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</si>
  <si>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</si>
  <si>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</si>
  <si>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</si>
  <si>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</si>
  <si>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</si>
  <si>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</si>
  <si>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</si>
  <si>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</si>
  <si>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</si>
  <si>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</si>
  <si>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</si>
  <si>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</si>
  <si>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</si>
  <si>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</si>
  <si>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</si>
  <si>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</si>
  <si>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</si>
  <si>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</si>
  <si>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</si>
  <si>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</si>
  <si>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</si>
  <si>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</si>
  <si>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</si>
  <si>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</si>
  <si>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</si>
  <si>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</si>
  <si>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</si>
  <si>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</si>
  <si>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</si>
  <si>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</si>
  <si>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</si>
  <si>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</si>
  <si>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</si>
  <si>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</si>
  <si>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</si>
  <si>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</si>
  <si>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</si>
  <si>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</si>
  <si>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</si>
  <si>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</si>
  <si>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</si>
  <si>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</si>
  <si>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</si>
  <si>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</si>
  <si>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</si>
  <si>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</si>
  <si>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</si>
  <si>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</si>
  <si>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</si>
  <si>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</si>
  <si>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</si>
  <si>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</si>
  <si>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</si>
  <si>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</si>
  <si>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</si>
  <si>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</si>
  <si>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</si>
  <si>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</si>
  <si>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</si>
  <si>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</si>
  <si>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</si>
  <si>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</si>
  <si>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</si>
  <si>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</si>
  <si>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</si>
  <si>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</si>
  <si>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</si>
  <si>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</si>
  <si>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</si>
  <si>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</si>
  <si>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</si>
  <si>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</si>
  <si>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</si>
  <si>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</si>
  <si>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</si>
  <si>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</si>
  <si>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</si>
  <si>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</si>
  <si>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</si>
  <si>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</si>
  <si>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</si>
  <si>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</si>
  <si>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</si>
  <si>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</si>
  <si>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</si>
  <si>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</si>
  <si>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</si>
  <si>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</si>
  <si>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</si>
  <si>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</si>
  <si>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</si>
  <si>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</si>
  <si>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</si>
  <si>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</si>
  <si>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</si>
  <si>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</si>
  <si>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</si>
  <si>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</si>
  <si>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</si>
  <si>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</si>
  <si>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</si>
  <si>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</si>
  <si>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</si>
  <si>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</si>
  <si>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</si>
  <si>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</si>
  <si>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</si>
  <si>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</si>
  <si>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</si>
  <si>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</si>
  <si>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</si>
  <si>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</si>
  <si>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</si>
  <si>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</si>
  <si>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</si>
  <si>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</si>
  <si>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</si>
  <si>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</si>
  <si>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</si>
  <si>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</si>
  <si>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</si>
  <si>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</si>
  <si>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</si>
  <si>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</si>
  <si>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</si>
  <si>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</si>
  <si>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</si>
  <si>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</si>
  <si>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</si>
  <si>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</si>
  <si>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</si>
  <si>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</si>
  <si>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</si>
  <si>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</si>
  <si>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</si>
  <si>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</si>
  <si>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</si>
  <si>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</si>
  <si>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</si>
  <si>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</si>
  <si>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</si>
  <si>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</si>
  <si>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</si>
  <si>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</si>
  <si>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</si>
  <si>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</si>
  <si>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</si>
  <si>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</si>
  <si>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</si>
  <si>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</si>
  <si>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</si>
  <si>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</si>
  <si>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</si>
  <si>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</si>
  <si>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</si>
  <si>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</si>
  <si>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</si>
  <si>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</si>
  <si>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</si>
  <si>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</si>
  <si>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</si>
  <si>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</si>
  <si>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</si>
  <si>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</si>
  <si>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</si>
  <si>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</si>
  <si>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</si>
  <si>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</si>
  <si>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</si>
  <si>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</si>
  <si>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</si>
  <si>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</si>
  <si>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</si>
  <si>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</si>
  <si>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</si>
  <si>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</si>
  <si>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</si>
  <si>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</si>
  <si>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</si>
  <si>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</si>
  <si>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</si>
  <si>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</si>
  <si>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</si>
  <si>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</si>
  <si>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</si>
  <si>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</si>
  <si>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</si>
  <si>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</si>
  <si>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</si>
  <si>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</si>
  <si>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</si>
  <si>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</si>
  <si>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</si>
  <si>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</si>
  <si>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</si>
  <si>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</si>
  <si>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</si>
  <si>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</si>
  <si>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</si>
  <si>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</si>
  <si>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</si>
  <si>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</si>
  <si>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</si>
  <si>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</si>
  <si>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</si>
  <si>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</si>
  <si>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</si>
  <si>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</si>
  <si>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</si>
  <si>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</si>
  <si>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</si>
  <si>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</si>
  <si>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</si>
  <si>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</si>
  <si>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</si>
  <si>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</si>
  <si>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</si>
  <si>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</si>
  <si>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</si>
  <si>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</si>
  <si>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</si>
  <si>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</si>
  <si>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</si>
  <si>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</si>
  <si>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</si>
  <si>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</si>
  <si>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</si>
  <si>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</si>
  <si>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</si>
  <si>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</si>
  <si>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</si>
  <si>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</si>
  <si>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</si>
  <si>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</si>
  <si>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</si>
  <si>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</si>
  <si>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</si>
  <si>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</si>
  <si>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</si>
  <si>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</si>
  <si>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</si>
  <si>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</si>
  <si>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</si>
  <si>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</si>
  <si>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</si>
  <si>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</si>
  <si>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</si>
  <si>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</si>
  <si>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</si>
  <si>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</si>
  <si>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</si>
  <si>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</si>
  <si>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</si>
  <si>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</si>
  <si>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</si>
  <si>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</si>
  <si>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</si>
  <si>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</si>
  <si>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</si>
  <si>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</si>
  <si>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</si>
  <si>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</si>
  <si>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</si>
  <si>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</si>
  <si>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</si>
  <si>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</si>
  <si>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</si>
  <si>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</si>
  <si>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</si>
  <si>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</si>
  <si>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</si>
  <si>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</si>
  <si>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</si>
  <si>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</si>
  <si>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</si>
  <si>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</si>
  <si>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</si>
  <si>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</si>
  <si>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</si>
  <si>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</si>
  <si>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</si>
  <si>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</si>
  <si>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</si>
  <si>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</si>
  <si>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</si>
  <si>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</si>
  <si>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</si>
  <si>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</si>
  <si>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</si>
  <si>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</si>
  <si>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</si>
  <si>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</si>
  <si>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</si>
  <si>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</si>
  <si>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</si>
  <si>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</si>
  <si>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</si>
  <si>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</si>
  <si>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</si>
  <si>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</si>
  <si>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</si>
  <si>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</si>
  <si>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</si>
  <si>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</si>
  <si>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</si>
  <si>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</si>
  <si>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</si>
  <si>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</si>
  <si>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</si>
  <si>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</si>
  <si>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</si>
  <si>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</si>
  <si>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</si>
  <si>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</si>
  <si>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</si>
  <si>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</si>
  <si>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</si>
  <si>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</si>
  <si>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</si>
  <si>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</si>
  <si>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</si>
  <si>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</si>
  <si>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</si>
  <si>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</si>
  <si>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</si>
  <si>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</si>
  <si>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</si>
  <si>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</si>
  <si>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</si>
  <si>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</si>
  <si>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</si>
  <si>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</si>
  <si>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</si>
  <si>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</si>
  <si>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</si>
  <si>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</si>
  <si>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</si>
  <si>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</si>
  <si>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</si>
  <si>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</si>
  <si>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</si>
  <si>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</si>
  <si>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</si>
  <si>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</si>
  <si>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</si>
  <si>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</si>
  <si>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</si>
  <si>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</si>
  <si>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</si>
  <si>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</si>
  <si>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</si>
  <si>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</si>
  <si>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</si>
  <si>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</si>
  <si>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</si>
  <si>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</si>
  <si>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</si>
  <si>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</si>
  <si>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</si>
  <si>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</si>
  <si>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</si>
  <si>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</si>
  <si>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</si>
  <si>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</si>
  <si>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</si>
  <si>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</si>
  <si>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</si>
  <si>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</si>
  <si>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</si>
  <si>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</si>
  <si>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</si>
  <si>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</si>
  <si>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</si>
  <si>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</si>
  <si>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</si>
  <si>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</si>
  <si>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</si>
  <si>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</si>
  <si>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</si>
  <si>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</si>
  <si>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</si>
  <si>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</si>
  <si>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</si>
  <si>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</si>
  <si>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</si>
  <si>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</si>
  <si>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</si>
  <si>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</si>
  <si>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</si>
  <si>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</si>
  <si>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</si>
  <si>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</si>
  <si>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</si>
  <si>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</si>
  <si>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</si>
  <si>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</si>
  <si>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</si>
  <si>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</si>
  <si>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</si>
  <si>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</si>
  <si>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</si>
  <si>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</si>
  <si>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</si>
  <si>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</si>
  <si>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</si>
  <si>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</si>
  <si>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</si>
  <si>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</si>
  <si>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</si>
  <si>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</si>
  <si>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</si>
  <si>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</si>
  <si>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</si>
  <si>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</si>
  <si>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</si>
  <si>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</si>
  <si>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</si>
  <si>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</si>
  <si>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</si>
  <si>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</si>
  <si>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</si>
  <si>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</si>
  <si>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</si>
  <si>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</si>
  <si>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</si>
  <si>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</si>
  <si>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</si>
  <si>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</si>
  <si>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</si>
  <si>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</si>
  <si>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</si>
  <si>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</si>
  <si>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</si>
  <si>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</si>
  <si>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</si>
  <si>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</si>
  <si>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</si>
  <si>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</si>
  <si>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</si>
  <si>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</si>
  <si>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</si>
  <si>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</si>
  <si>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</si>
  <si>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</si>
  <si>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</si>
  <si>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</si>
  <si>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</si>
  <si>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</si>
  <si>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</si>
  <si>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</si>
  <si>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</si>
  <si>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</si>
  <si>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</si>
  <si>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</si>
  <si>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</si>
  <si>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</si>
  <si>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</si>
  <si>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</si>
  <si>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</si>
  <si>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</si>
  <si>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</si>
  <si>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</si>
  <si>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</si>
  <si>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</si>
  <si>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</si>
  <si>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</si>
  <si>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</si>
  <si>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</si>
  <si>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</si>
  <si>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</si>
  <si>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</si>
  <si>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</si>
  <si>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</si>
  <si>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</si>
  <si>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</si>
  <si>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</si>
  <si>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</si>
  <si>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</si>
  <si>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</si>
  <si>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</si>
  <si>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</si>
  <si>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</si>
  <si>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</si>
  <si>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</si>
  <si>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</si>
  <si>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</si>
  <si>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</si>
  <si>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</si>
  <si>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</si>
  <si>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</si>
  <si>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</si>
  <si>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</si>
  <si>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</si>
  <si>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</si>
  <si>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</si>
  <si>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</si>
  <si>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</si>
  <si>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</si>
  <si>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</si>
  <si>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</si>
  <si>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</si>
  <si>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</si>
  <si>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</si>
  <si>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</si>
  <si>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</si>
  <si>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</si>
  <si>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</si>
  <si>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</si>
  <si>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</si>
  <si>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</si>
  <si>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</si>
  <si>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</si>
  <si>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</si>
  <si>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</si>
  <si>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</si>
  <si>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</si>
  <si>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</si>
  <si>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</si>
  <si>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</si>
  <si>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</si>
  <si>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</si>
  <si>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</si>
  <si>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</si>
  <si>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</si>
  <si>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</si>
  <si>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</si>
  <si>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</si>
  <si>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</si>
  <si>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</si>
  <si>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</si>
  <si>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</si>
  <si>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</si>
  <si>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</si>
  <si>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</si>
  <si>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</si>
  <si>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</si>
  <si>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</si>
  <si>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</si>
  <si>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</si>
  <si>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</si>
  <si>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</si>
  <si>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</si>
  <si>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</si>
  <si>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</si>
  <si>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</si>
  <si>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</si>
  <si>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</si>
  <si>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</si>
  <si>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</si>
  <si>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</si>
  <si>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</si>
  <si>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</si>
  <si>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</si>
  <si>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</si>
  <si>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</si>
  <si>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</si>
  <si>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</si>
  <si>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</si>
  <si>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</si>
  <si>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</si>
  <si>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</si>
  <si>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</si>
  <si>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</si>
  <si>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</si>
  <si>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</si>
  <si>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</si>
  <si>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</si>
  <si>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</si>
  <si>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</si>
  <si>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</si>
  <si>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</si>
  <si>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</si>
  <si>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</si>
  <si>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</si>
  <si>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</si>
  <si>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</si>
  <si>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</si>
  <si>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</si>
  <si>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</si>
  <si>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</si>
  <si>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</si>
  <si>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</si>
  <si>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</si>
  <si>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</si>
  <si>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</si>
  <si>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</si>
  <si>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</si>
  <si>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</si>
  <si>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</si>
  <si>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</si>
  <si>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</si>
  <si>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</si>
  <si>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</si>
  <si>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</si>
  <si>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</si>
  <si>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</si>
  <si>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</si>
  <si>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</si>
  <si>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</si>
  <si>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</si>
  <si>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</si>
  <si>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</si>
  <si>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</si>
  <si>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</si>
  <si>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</si>
  <si>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</si>
  <si>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</si>
  <si>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</si>
  <si>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</si>
  <si>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</si>
  <si>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</si>
  <si>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</si>
  <si>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</si>
  <si>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</si>
  <si>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</si>
  <si>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</si>
  <si>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</si>
  <si>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</si>
  <si>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</si>
  <si>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</si>
  <si>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</si>
  <si>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</si>
  <si>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</si>
  <si>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</si>
  <si>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</si>
  <si>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</si>
  <si>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</si>
  <si>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</si>
  <si>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</si>
  <si>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</si>
  <si>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</si>
  <si>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</si>
  <si>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</si>
  <si>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</si>
  <si>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</si>
  <si>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</si>
  <si>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</si>
  <si>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</si>
  <si>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</si>
  <si>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</si>
  <si>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</si>
  <si>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</si>
  <si>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</si>
  <si>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</si>
  <si>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</si>
  <si>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</si>
  <si>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</si>
  <si>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</si>
  <si>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</si>
  <si>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</si>
  <si>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</si>
  <si>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</si>
  <si>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</si>
  <si>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</si>
  <si>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</si>
  <si>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</si>
  <si>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</si>
  <si>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</si>
  <si>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</si>
  <si>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</si>
  <si>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</si>
  <si>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</si>
  <si>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</si>
  <si>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</si>
  <si>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</si>
  <si>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</si>
  <si>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</si>
  <si>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</si>
  <si>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</si>
  <si>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</si>
  <si>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</si>
  <si>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</si>
  <si>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</si>
  <si>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</si>
  <si>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</si>
  <si>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</si>
  <si>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</si>
  <si>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</si>
  <si>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</si>
  <si>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</si>
  <si>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</si>
  <si>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</si>
  <si>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</si>
  <si>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</si>
  <si>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</si>
  <si>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</si>
  <si>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</si>
  <si>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</si>
  <si>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</si>
  <si>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</si>
  <si>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</si>
  <si>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</si>
  <si>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</si>
  <si>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</si>
  <si>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</si>
  <si>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</si>
  <si>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</si>
  <si>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</si>
  <si>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</si>
  <si>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</si>
  <si>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</si>
  <si>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</si>
  <si>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</si>
  <si>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</si>
  <si>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</si>
  <si>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</si>
  <si>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</si>
  <si>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</si>
  <si>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</si>
  <si>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</si>
  <si>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</si>
  <si>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</si>
  <si>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</si>
  <si>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</si>
  <si>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</si>
  <si>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</si>
  <si>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</si>
  <si>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</si>
  <si>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</si>
  <si>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</si>
  <si>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</si>
  <si>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</si>
  <si>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</si>
  <si>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</si>
  <si>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</si>
  <si>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</si>
  <si>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</si>
  <si>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</si>
  <si>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</si>
  <si>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</si>
  <si>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</si>
  <si>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</si>
  <si>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</si>
  <si>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</si>
  <si>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</si>
  <si>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</si>
  <si>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</si>
  <si>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</si>
  <si>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</si>
  <si>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</si>
  <si>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</si>
  <si>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</si>
  <si>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</si>
  <si>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</si>
  <si>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</si>
  <si>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</si>
  <si>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</si>
  <si>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</si>
  <si>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</si>
  <si>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</si>
  <si>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</si>
  <si>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</si>
  <si>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</si>
  <si>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</si>
  <si>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</si>
  <si>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</si>
  <si>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</si>
  <si>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</si>
  <si>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</si>
  <si>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</si>
  <si>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</si>
  <si>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</si>
  <si>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</si>
  <si>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</si>
  <si>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</si>
  <si>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</si>
  <si>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</si>
  <si>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</si>
  <si>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</si>
  <si>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</si>
  <si>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</si>
  <si>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</si>
  <si>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</si>
  <si>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</si>
  <si>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</si>
  <si>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</si>
  <si>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</si>
  <si>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</si>
  <si>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</si>
  <si>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</si>
  <si>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</si>
  <si>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</si>
  <si>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</si>
  <si>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</si>
  <si>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</si>
  <si>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</si>
  <si>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</si>
  <si>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</si>
  <si>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</si>
  <si>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</si>
  <si>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</si>
  <si>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</si>
  <si>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</si>
  <si>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</si>
  <si>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</si>
  <si>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</si>
  <si>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</si>
  <si>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</si>
  <si>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</si>
  <si>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</si>
  <si>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</si>
  <si>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</si>
  <si>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</si>
  <si>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</si>
  <si>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</si>
  <si>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</si>
  <si>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</si>
  <si>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</si>
  <si>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</si>
  <si>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</si>
  <si>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</si>
  <si>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</si>
  <si>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</si>
  <si>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</si>
  <si>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</si>
  <si>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</si>
  <si>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</si>
  <si>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</si>
  <si>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</si>
  <si>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</si>
  <si>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</si>
  <si>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</si>
  <si>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</si>
  <si>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</si>
  <si>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</si>
  <si>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</si>
  <si>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</si>
  <si>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</si>
  <si>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</si>
  <si>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</si>
  <si>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</si>
  <si>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</si>
  <si>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</si>
  <si>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</si>
  <si>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</si>
  <si>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</si>
  <si>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</si>
  <si>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</si>
  <si>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</si>
  <si>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</si>
  <si>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</si>
  <si>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</si>
  <si>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</si>
  <si>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</si>
  <si>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</si>
  <si>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</si>
  <si>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</si>
  <si>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</si>
  <si>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</si>
  <si>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</si>
  <si>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</si>
  <si>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</si>
  <si>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</si>
  <si>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</si>
  <si>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</si>
  <si>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</si>
  <si>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</si>
  <si>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</si>
  <si>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</si>
  <si>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</si>
  <si>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</si>
  <si>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</si>
  <si>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</si>
  <si>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</si>
  <si>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</si>
  <si>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</si>
  <si>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</si>
  <si>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</si>
  <si>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</si>
  <si>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</si>
  <si>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</si>
  <si>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</si>
  <si>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</si>
  <si>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</si>
  <si>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</si>
  <si>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</si>
  <si>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</si>
  <si>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</si>
  <si>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</si>
  <si>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</si>
  <si>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</si>
  <si>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</si>
  <si>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</si>
  <si>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</si>
  <si>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</si>
  <si>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</si>
  <si>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</si>
  <si>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</si>
  <si>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</si>
  <si>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</si>
  <si>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</si>
  <si>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</si>
  <si>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</si>
  <si>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</si>
  <si>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</si>
  <si>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</si>
  <si>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</si>
  <si>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</si>
  <si>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</si>
  <si>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</si>
  <si>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</si>
  <si>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</si>
  <si>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</si>
  <si>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</si>
  <si>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</si>
  <si>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</si>
  <si>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</si>
  <si>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</si>
  <si>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</si>
  <si>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</si>
  <si>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</si>
  <si>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</si>
  <si>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</si>
  <si>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</si>
  <si>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</si>
  <si>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</si>
  <si>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</si>
  <si>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</si>
  <si>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</si>
  <si>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</si>
  <si>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</si>
  <si>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</si>
  <si>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</si>
  <si>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</si>
  <si>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</si>
  <si>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</si>
  <si>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</si>
  <si>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</si>
  <si>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</si>
  <si>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</si>
  <si>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</si>
  <si>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</si>
  <si>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</si>
  <si>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</si>
  <si>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</si>
  <si>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</si>
  <si>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</si>
  <si>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</si>
  <si>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</si>
  <si>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</si>
  <si>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</si>
  <si>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</si>
  <si>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</si>
  <si>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</si>
  <si>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</si>
  <si>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</si>
  <si>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</si>
  <si>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</si>
  <si>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</si>
  <si>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</si>
  <si>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</si>
  <si>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</si>
  <si>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</si>
  <si>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</si>
  <si>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</si>
  <si>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</si>
  <si>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</si>
  <si>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</si>
  <si>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</si>
  <si>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</si>
  <si>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</si>
  <si>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</si>
  <si>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</si>
  <si>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</si>
  <si>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</si>
  <si>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</si>
  <si>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</si>
  <si>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</si>
  <si>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</si>
  <si>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</si>
  <si>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</si>
  <si>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</si>
  <si>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</si>
  <si>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</si>
  <si>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</si>
  <si>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</si>
  <si>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</si>
  <si>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</si>
  <si>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</si>
  <si>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</si>
  <si>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</si>
  <si>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</si>
  <si>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</si>
  <si>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</si>
  <si>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</si>
  <si>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</si>
  <si>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</si>
  <si>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</si>
  <si>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</si>
  <si>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</si>
  <si>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</si>
  <si>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</si>
  <si>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</si>
  <si>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</si>
  <si>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</si>
  <si>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</si>
  <si>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</si>
  <si>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</si>
  <si>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</si>
  <si>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</si>
  <si>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</si>
  <si>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</si>
  <si>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</si>
  <si>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</si>
  <si>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</si>
  <si>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</si>
  <si>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</si>
  <si>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</si>
  <si>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</si>
  <si>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</si>
  <si>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</si>
  <si>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</si>
  <si>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</si>
  <si>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</si>
  <si>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</si>
  <si>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</si>
  <si>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</si>
  <si>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</si>
  <si>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</si>
  <si>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</si>
  <si>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</si>
  <si>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</si>
  <si>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</si>
  <si>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</si>
  <si>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</si>
  <si>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</si>
  <si>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</si>
  <si>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</si>
  <si>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</si>
  <si>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</si>
  <si>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</si>
  <si>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</si>
  <si>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</si>
  <si>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</si>
  <si>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</si>
  <si>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</si>
  <si>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</si>
  <si>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</si>
  <si>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</si>
  <si>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</si>
  <si>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</si>
  <si>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</si>
  <si>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</si>
  <si>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</si>
  <si>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</si>
  <si>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</si>
  <si>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</si>
  <si>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</si>
  <si>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</si>
  <si>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</si>
  <si>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</si>
  <si>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</si>
  <si>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</si>
  <si>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</si>
  <si>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</si>
  <si>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</si>
  <si>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</si>
  <si>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</si>
  <si>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</si>
  <si>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</si>
  <si>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</si>
  <si>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</si>
  <si>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</si>
  <si>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</si>
  <si>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</si>
  <si>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</si>
  <si>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</si>
  <si>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</si>
  <si>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</si>
  <si>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</si>
  <si>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</si>
  <si>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</si>
  <si>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</si>
  <si>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</si>
  <si>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</si>
  <si>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</si>
  <si>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</si>
  <si>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</si>
  <si>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</si>
  <si>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</si>
  <si>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</si>
  <si>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</si>
  <si>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</si>
  <si>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</si>
  <si>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</si>
  <si>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</si>
  <si>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</si>
  <si>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</si>
  <si>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</si>
  <si>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</si>
  <si>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</si>
  <si>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</si>
  <si>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</si>
  <si>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</si>
  <si>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</si>
  <si>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</si>
  <si>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</si>
  <si>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</si>
  <si>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</si>
  <si>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</si>
  <si>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</si>
  <si>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</si>
  <si>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</si>
  <si>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</si>
  <si>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</si>
  <si>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</si>
  <si>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</si>
  <si>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</si>
  <si>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</si>
  <si>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</si>
  <si>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</si>
  <si>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</si>
  <si>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</si>
  <si>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</si>
  <si>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</si>
  <si>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</si>
  <si>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</si>
  <si>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</si>
  <si>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</si>
  <si>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</si>
  <si>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</si>
  <si>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</si>
  <si>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</si>
  <si>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</si>
  <si>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</si>
  <si>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</si>
  <si>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</si>
  <si>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</si>
  <si>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</si>
  <si>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</si>
  <si>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</si>
  <si>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</si>
  <si>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</si>
  <si>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</si>
  <si>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</si>
  <si>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</si>
  <si>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</si>
  <si>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</si>
  <si>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</si>
  <si>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</si>
  <si>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</si>
  <si>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</si>
  <si>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</si>
  <si>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</si>
  <si>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</si>
  <si>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</si>
  <si>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</si>
  <si>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</si>
  <si>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</si>
  <si>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</si>
  <si>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</si>
  <si>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</si>
  <si>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</si>
  <si>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</si>
  <si>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</si>
  <si>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</si>
  <si>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</si>
  <si>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</si>
  <si>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</si>
  <si>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</si>
  <si>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</si>
  <si>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</si>
  <si>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</si>
  <si>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</si>
  <si>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</si>
  <si>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</si>
  <si>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</si>
  <si>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</si>
  <si>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</si>
  <si>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</si>
  <si>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</si>
  <si>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</si>
  <si>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</si>
  <si>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</si>
  <si>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</si>
  <si>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</si>
  <si>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</si>
  <si>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</si>
  <si>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</si>
  <si>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</si>
  <si>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</si>
  <si>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</si>
  <si>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</si>
  <si>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</si>
  <si>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</si>
  <si>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</si>
  <si>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</si>
  <si>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</si>
  <si>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</si>
  <si>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</si>
  <si>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</si>
  <si>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</si>
  <si>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</si>
  <si>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</si>
  <si>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</si>
  <si>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</si>
  <si>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</si>
  <si>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</si>
  <si>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</si>
  <si>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</si>
  <si>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</si>
  <si>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</si>
  <si>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</si>
  <si>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</si>
  <si>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</si>
  <si>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</si>
  <si>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</si>
  <si>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</si>
  <si>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</si>
  <si>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</si>
  <si>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</si>
  <si>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</si>
  <si>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</si>
  <si>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</si>
  <si>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</si>
  <si>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</si>
  <si>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</si>
  <si>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</si>
  <si>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</si>
  <si>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</si>
  <si>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</si>
  <si>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</si>
  <si>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</si>
  <si>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</si>
  <si>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</si>
  <si>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</si>
  <si>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</si>
  <si>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</si>
  <si>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</si>
  <si>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</si>
  <si>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</si>
  <si>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</si>
  <si>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</si>
  <si>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</si>
  <si>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</si>
  <si>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</si>
  <si>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</si>
  <si>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</si>
  <si>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</si>
  <si>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</si>
  <si>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</si>
  <si>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</si>
  <si>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</si>
  <si>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</si>
  <si>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</si>
  <si>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</si>
  <si>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</si>
  <si>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</si>
  <si>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</si>
  <si>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</si>
  <si>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</si>
  <si>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</si>
  <si>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</si>
  <si>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</si>
  <si>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</si>
  <si>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</si>
  <si>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</si>
  <si>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</si>
  <si>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</si>
  <si>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</si>
  <si>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</si>
  <si>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</si>
  <si>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</si>
  <si>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</si>
  <si>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</si>
  <si>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</si>
  <si>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</si>
  <si>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</si>
  <si>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</si>
  <si>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</si>
  <si>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</si>
  <si>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</si>
  <si>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</si>
  <si>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</si>
  <si>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</si>
  <si>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</si>
  <si>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</si>
  <si>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</si>
  <si>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</si>
  <si>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</si>
  <si>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</si>
  <si>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</si>
  <si>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</si>
  <si>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</si>
  <si>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</si>
  <si>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</si>
  <si>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</si>
  <si>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</si>
  <si>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</si>
  <si>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</si>
  <si>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</si>
  <si>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</si>
  <si>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</si>
  <si>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</si>
  <si>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</si>
  <si>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</si>
  <si>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</si>
  <si>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</si>
  <si>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</si>
  <si>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</si>
  <si>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</si>
  <si>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</si>
  <si>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</si>
  <si>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</si>
  <si>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</si>
  <si>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</si>
  <si>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</si>
  <si>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</si>
  <si>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</si>
  <si>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</si>
  <si>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</si>
  <si>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</si>
  <si>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</si>
  <si>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</si>
  <si>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</si>
  <si>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</si>
  <si>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</si>
  <si>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</si>
  <si>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</si>
  <si>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</si>
  <si>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</si>
  <si>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</si>
  <si>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</si>
  <si>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</si>
  <si>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</si>
  <si>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</si>
  <si>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</si>
  <si>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</si>
  <si>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</si>
  <si>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</si>
  <si>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</si>
  <si>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</si>
  <si>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</si>
  <si>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</si>
  <si>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</si>
  <si>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</si>
  <si>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</si>
  <si>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</si>
  <si>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</si>
  <si>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</si>
  <si>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</si>
  <si>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</si>
  <si>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</si>
  <si>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</si>
  <si>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</si>
  <si>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</si>
  <si>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</si>
  <si>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</si>
  <si>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</si>
  <si>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</si>
  <si>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</si>
  <si>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</si>
  <si>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</si>
  <si>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</si>
  <si>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</si>
  <si>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</si>
  <si>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</si>
  <si>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</si>
  <si>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</si>
  <si>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</si>
  <si>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</si>
  <si>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</si>
  <si>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</si>
  <si>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</si>
  <si>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</si>
  <si>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</si>
  <si>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</si>
  <si>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</si>
  <si>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</si>
  <si>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</si>
  <si>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</si>
  <si>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</si>
  <si>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</si>
  <si>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</si>
  <si>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</si>
  <si>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</si>
  <si>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</si>
  <si>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</si>
  <si>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</si>
  <si>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</si>
  <si>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</si>
  <si>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</si>
  <si>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</si>
  <si>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</si>
  <si>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</si>
  <si>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</si>
  <si>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</si>
  <si>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</si>
  <si>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</si>
  <si>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</si>
  <si>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</si>
  <si>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</si>
  <si>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</si>
  <si>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</si>
  <si>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</si>
  <si>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</si>
  <si>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</si>
  <si>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</si>
  <si>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</si>
  <si>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</si>
  <si>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</si>
  <si>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</si>
  <si>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</si>
  <si>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</si>
  <si>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</si>
  <si>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</si>
  <si>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</si>
  <si>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</si>
  <si>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</si>
  <si>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</si>
  <si>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</si>
  <si>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</si>
  <si>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</si>
  <si>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</si>
  <si>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</si>
  <si>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</si>
  <si>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</si>
  <si>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</si>
  <si>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</si>
  <si>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</si>
  <si>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</si>
  <si>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</si>
  <si>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</si>
  <si>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</si>
  <si>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</si>
  <si>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</si>
  <si>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</si>
  <si>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</si>
  <si>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</si>
  <si>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</si>
  <si>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</si>
  <si>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</si>
  <si>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</si>
  <si>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</si>
  <si>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</si>
  <si>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</si>
  <si>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</si>
  <si>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</si>
  <si>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</si>
  <si>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</si>
  <si>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</si>
  <si>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</si>
  <si>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</si>
  <si>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</si>
  <si>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</si>
  <si>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</si>
  <si>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</si>
  <si>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</si>
  <si>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</si>
  <si>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</si>
  <si>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</si>
  <si>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</si>
  <si>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</si>
  <si>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</si>
  <si>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</si>
  <si>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</si>
  <si>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</si>
  <si>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</si>
  <si>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</si>
  <si>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</si>
  <si>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</si>
  <si>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</si>
  <si>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</si>
  <si>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</si>
  <si>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</si>
  <si>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</si>
  <si>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</si>
  <si>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</si>
  <si>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</si>
  <si>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</si>
  <si>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</si>
  <si>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</si>
  <si>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</si>
  <si>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</si>
  <si>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</si>
  <si>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</si>
  <si>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</si>
  <si>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</si>
  <si>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</si>
  <si>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</si>
  <si>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</si>
  <si>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</si>
  <si>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</si>
  <si>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</si>
  <si>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</si>
  <si>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</si>
  <si>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</si>
  <si>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</si>
  <si>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</si>
  <si>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</si>
  <si>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</si>
  <si>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</si>
  <si>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</si>
  <si>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</si>
  <si>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</si>
  <si>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</si>
  <si>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</si>
  <si>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</si>
  <si>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</si>
  <si>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</si>
  <si>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</si>
  <si>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</si>
  <si>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</si>
  <si>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</si>
  <si>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</si>
  <si>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</si>
  <si>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</si>
  <si>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</si>
  <si>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</si>
  <si>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</si>
  <si>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</si>
  <si>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</si>
  <si>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</si>
  <si>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</si>
  <si>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</si>
  <si>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</si>
  <si>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</si>
  <si>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</si>
  <si>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</si>
  <si>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</si>
  <si>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</si>
  <si>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</si>
  <si>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</si>
  <si>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</si>
  <si>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</si>
  <si>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</si>
  <si>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</si>
  <si>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</si>
  <si>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</si>
  <si>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</si>
  <si>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</si>
  <si>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</si>
  <si>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</si>
  <si>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</si>
  <si>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</si>
  <si>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</si>
  <si>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</si>
  <si>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</si>
  <si>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</si>
  <si>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</si>
  <si>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</si>
  <si>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</si>
  <si>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</si>
  <si>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</si>
  <si>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</si>
  <si>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</si>
  <si>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</si>
  <si>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</si>
  <si>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</si>
  <si>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</si>
  <si>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</si>
  <si>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</si>
  <si>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</si>
  <si>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</si>
  <si>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</si>
  <si>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</si>
  <si>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</si>
  <si>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</si>
  <si>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</si>
  <si>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</si>
  <si>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</si>
  <si>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</si>
  <si>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</si>
  <si>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</si>
  <si>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</si>
  <si>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</si>
  <si>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</si>
  <si>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</si>
  <si>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</si>
  <si>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</si>
  <si>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</si>
  <si>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</si>
  <si>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</si>
  <si>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</si>
  <si>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</si>
  <si>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</si>
  <si>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</si>
  <si>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</si>
  <si>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</si>
  <si>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</si>
  <si>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</si>
  <si>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</si>
  <si>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</si>
  <si>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</si>
  <si>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</si>
  <si>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</si>
  <si>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</si>
  <si>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</si>
  <si>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</si>
  <si>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</si>
  <si>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</si>
  <si>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</si>
  <si>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</si>
  <si>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</si>
  <si>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</si>
  <si>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</si>
  <si>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</si>
  <si>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</si>
  <si>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</si>
  <si>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</si>
  <si>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</si>
  <si>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</si>
  <si>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</si>
  <si>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</si>
  <si>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</si>
  <si>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</si>
  <si>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</si>
  <si>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</si>
  <si>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</si>
  <si>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</si>
  <si>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</si>
  <si>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</si>
  <si>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</si>
  <si>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</si>
  <si>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</si>
  <si>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</si>
  <si>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</si>
  <si>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</si>
  <si>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</si>
  <si>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</si>
  <si>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</si>
  <si>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</si>
  <si>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</si>
  <si>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</si>
  <si>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</si>
  <si>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</si>
  <si>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</si>
  <si>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</si>
  <si>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</si>
  <si>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</si>
  <si>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</si>
  <si>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</si>
  <si>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</si>
  <si>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</si>
  <si>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</si>
  <si>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</si>
  <si>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</si>
  <si>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</si>
  <si>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</si>
  <si>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</si>
  <si>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</si>
  <si>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</si>
  <si>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</si>
  <si>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</si>
  <si>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</si>
  <si>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</si>
  <si>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</si>
  <si>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</si>
  <si>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</si>
  <si>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</si>
  <si>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</si>
  <si>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</si>
  <si>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</si>
  <si>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</si>
  <si>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</si>
  <si>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</si>
  <si>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</si>
  <si>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</si>
  <si>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</si>
  <si>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</si>
  <si>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</si>
  <si>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</si>
  <si>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</si>
  <si>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</si>
  <si>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</si>
  <si>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</si>
  <si>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</si>
  <si>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</si>
  <si>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</si>
  <si>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</si>
  <si>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</si>
  <si>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</si>
  <si>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</si>
  <si>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</si>
  <si>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</si>
  <si>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</si>
  <si>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</si>
  <si>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</si>
  <si>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</si>
  <si>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</si>
  <si>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</si>
  <si>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</si>
  <si>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</si>
  <si>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</si>
  <si>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</si>
  <si>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</si>
  <si>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</si>
  <si>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</si>
  <si>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</si>
  <si>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</si>
  <si>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</si>
  <si>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</si>
  <si>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</si>
  <si>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</si>
  <si>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</si>
  <si>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</si>
  <si>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</si>
  <si>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</si>
  <si>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</si>
  <si>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</si>
  <si>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</si>
  <si>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</si>
  <si>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</si>
  <si>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</si>
  <si>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</si>
  <si>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</si>
  <si>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</si>
  <si>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</si>
  <si>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</si>
  <si>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</si>
  <si>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</si>
  <si>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</si>
  <si>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</si>
  <si>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</si>
  <si>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</si>
  <si>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</si>
  <si>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</si>
  <si>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</si>
  <si>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</si>
  <si>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</si>
  <si>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</si>
  <si>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</si>
  <si>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</si>
  <si>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</si>
  <si>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</si>
  <si>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</si>
  <si>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</si>
  <si>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</si>
  <si>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</si>
  <si>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</si>
  <si>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</si>
  <si>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</si>
  <si>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</si>
  <si>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</si>
  <si>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</si>
  <si>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</si>
  <si>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</si>
  <si>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</si>
  <si>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</si>
  <si>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</si>
  <si>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</si>
  <si>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</si>
  <si>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</si>
  <si>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</si>
  <si>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</si>
  <si>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</si>
  <si>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</si>
  <si>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</si>
  <si>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</si>
  <si>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</si>
  <si>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</si>
  <si>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</si>
  <si>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</si>
  <si>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</si>
  <si>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</si>
  <si>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</si>
  <si>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</si>
  <si>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</si>
  <si>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</si>
  <si>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</si>
  <si>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</si>
  <si>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</si>
  <si>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</si>
  <si>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</si>
  <si>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</si>
  <si>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</si>
  <si>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</si>
  <si>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</si>
  <si>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</si>
  <si>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</si>
  <si>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</si>
  <si>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</si>
  <si>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</si>
  <si>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</si>
  <si>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</si>
  <si>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</si>
  <si>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</si>
  <si>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</si>
  <si>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</si>
  <si>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</si>
  <si>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</si>
  <si>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</si>
  <si>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</si>
  <si>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</si>
  <si>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</si>
  <si>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</si>
  <si>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</si>
  <si>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</si>
  <si>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</si>
  <si>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</si>
  <si>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</si>
  <si>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</si>
  <si>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</si>
  <si>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</si>
  <si>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</si>
  <si>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</si>
  <si>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</si>
  <si>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</si>
  <si>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</si>
  <si>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</si>
  <si>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</si>
  <si>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</si>
  <si>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</si>
  <si>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</si>
  <si>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</si>
  <si>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</si>
  <si>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</si>
  <si>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</si>
  <si>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</si>
  <si>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</si>
  <si>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</si>
  <si>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</si>
  <si>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</si>
  <si>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</si>
  <si>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</si>
  <si>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</si>
  <si>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</si>
  <si>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</si>
  <si>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</si>
  <si>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</si>
  <si>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</si>
  <si>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</si>
  <si>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</si>
  <si>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</si>
  <si>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</si>
  <si>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</si>
  <si>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</si>
  <si>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</si>
  <si>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</si>
  <si>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</si>
  <si>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</si>
  <si>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</si>
  <si>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</si>
  <si>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</si>
  <si>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</si>
  <si>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</si>
  <si>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</si>
  <si>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</si>
  <si>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</si>
  <si>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</si>
  <si>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</si>
  <si>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</si>
  <si>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</si>
  <si>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</si>
  <si>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</si>
  <si>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</si>
  <si>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</si>
  <si>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</si>
  <si>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</si>
  <si>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</si>
  <si>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</si>
  <si>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</si>
  <si>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</si>
  <si>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</si>
  <si>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</si>
  <si>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</si>
  <si>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</si>
  <si>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</si>
  <si>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</si>
  <si>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</si>
  <si>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</si>
  <si>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</si>
  <si>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</si>
  <si>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</si>
  <si>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</si>
  <si>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</si>
  <si>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</si>
  <si>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</si>
  <si>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</si>
  <si>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</si>
  <si>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</si>
  <si>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</si>
  <si>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</si>
  <si>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</si>
  <si>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</si>
  <si>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</si>
  <si>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</si>
  <si>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</si>
  <si>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</si>
  <si>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</si>
  <si>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</si>
  <si>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</si>
  <si>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</si>
  <si>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</si>
  <si>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</si>
  <si>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</si>
  <si>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</si>
  <si>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</si>
  <si>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</si>
  <si>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</si>
  <si>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</si>
  <si>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</si>
  <si>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</si>
  <si>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</si>
  <si>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</si>
  <si>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</si>
  <si>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</si>
  <si>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</si>
  <si>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</si>
  <si>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</si>
  <si>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</si>
  <si>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</si>
  <si>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</si>
  <si>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</si>
  <si>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</si>
  <si>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</si>
  <si>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</si>
  <si>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</si>
  <si>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</si>
  <si>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</si>
  <si>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</si>
  <si>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</si>
  <si>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</si>
  <si>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</si>
  <si>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</si>
  <si>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</si>
  <si>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</si>
  <si>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</si>
  <si>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</si>
  <si>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</si>
  <si>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</si>
  <si>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</si>
  <si>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</si>
  <si>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</si>
  <si>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</si>
  <si>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</si>
  <si>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</si>
  <si>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</si>
  <si>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</si>
  <si>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</si>
  <si>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</si>
  <si>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</si>
  <si>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</si>
  <si>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</si>
  <si>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</si>
  <si>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</si>
  <si>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</si>
  <si>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</si>
  <si>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</si>
  <si>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</si>
  <si>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</si>
  <si>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</si>
  <si>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</si>
  <si>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</si>
  <si>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</si>
  <si>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</si>
  <si>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</si>
  <si>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</si>
  <si>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</si>
  <si>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</si>
  <si>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</si>
  <si>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</si>
  <si>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</si>
  <si>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</si>
  <si>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</si>
  <si>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</si>
  <si>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</si>
  <si>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</si>
  <si>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</si>
  <si>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</si>
  <si>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</si>
  <si>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</si>
  <si>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</si>
  <si>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</si>
  <si>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</si>
  <si>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</si>
  <si>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</si>
  <si>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</si>
  <si>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</si>
  <si>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</si>
  <si>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</si>
  <si>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</si>
  <si>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</si>
  <si>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</si>
  <si>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</si>
  <si>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</si>
  <si>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</si>
  <si>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</si>
  <si>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</si>
  <si>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</si>
  <si>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</si>
  <si>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</si>
  <si>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</si>
  <si>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</si>
  <si>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</si>
  <si>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</si>
  <si>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</si>
  <si>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</si>
  <si>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</si>
  <si>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</si>
  <si>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</si>
  <si>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</si>
  <si>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</si>
  <si>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</si>
  <si>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</si>
  <si>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</si>
  <si>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</si>
  <si>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</si>
  <si>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</si>
  <si>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</si>
  <si>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</si>
  <si>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</si>
  <si>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</si>
  <si>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</si>
  <si>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</si>
  <si>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</si>
  <si>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</si>
  <si>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</si>
  <si>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</si>
  <si>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</si>
  <si>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</si>
  <si>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</si>
  <si>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</si>
  <si>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</si>
  <si>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</si>
  <si>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</si>
  <si>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</si>
  <si>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</si>
  <si>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</si>
  <si>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</si>
  <si>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</si>
  <si>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</si>
  <si>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</si>
  <si>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</si>
  <si>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</si>
  <si>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</si>
  <si>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</si>
  <si>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</si>
  <si>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</si>
  <si>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</si>
  <si>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</si>
  <si>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</si>
  <si>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</si>
  <si>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</si>
  <si>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</si>
  <si>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</si>
  <si>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</si>
  <si>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</si>
  <si>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</si>
  <si>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</si>
  <si>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</si>
  <si>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</si>
  <si>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</si>
  <si>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</si>
  <si>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</si>
  <si>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</si>
  <si>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</si>
  <si>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</si>
  <si>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</si>
  <si>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</si>
  <si>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</si>
  <si>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</si>
  <si>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</si>
  <si>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</si>
  <si>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</si>
  <si>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</si>
  <si>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</si>
  <si>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</si>
  <si>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</si>
  <si>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</si>
  <si>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</si>
  <si>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</si>
  <si>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</si>
  <si>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</si>
  <si>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</si>
  <si>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</si>
  <si>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</si>
  <si>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</si>
  <si>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</si>
  <si>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</si>
  <si>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</si>
  <si>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</si>
  <si>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</si>
  <si>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</si>
  <si>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</si>
  <si>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</si>
  <si>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</si>
  <si>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</si>
  <si>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</si>
  <si>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</si>
  <si>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</si>
  <si>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</si>
  <si>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</si>
  <si>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</si>
  <si>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</si>
  <si>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</si>
  <si>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</si>
  <si>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</si>
  <si>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</si>
  <si>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</si>
  <si>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</si>
  <si>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</si>
  <si>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</si>
  <si>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</si>
  <si>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</si>
  <si>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</si>
  <si>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</si>
  <si>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</si>
  <si>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</si>
  <si>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</si>
  <si>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</si>
  <si>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</si>
  <si>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</si>
  <si>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</si>
  <si>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</si>
  <si>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</si>
  <si>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</si>
  <si>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</si>
  <si>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</si>
  <si>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</si>
  <si>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</si>
  <si>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</si>
  <si>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</si>
  <si>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</si>
  <si>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</si>
  <si>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</si>
  <si>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</si>
  <si>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</si>
  <si>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</si>
  <si>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</si>
  <si>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</si>
  <si>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</si>
  <si>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</si>
  <si>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</si>
  <si>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</si>
  <si>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</si>
  <si>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</si>
  <si>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</si>
  <si>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</si>
  <si>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</si>
  <si>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</si>
  <si>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</si>
  <si>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</si>
  <si>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</si>
  <si>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</si>
  <si>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</si>
  <si>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</si>
  <si>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</si>
  <si>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</si>
  <si>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</si>
  <si>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</si>
  <si>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</si>
  <si>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</si>
  <si>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</si>
  <si>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</si>
  <si>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</si>
  <si>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</si>
  <si>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</si>
  <si>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</si>
  <si>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</si>
  <si>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</si>
  <si>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</si>
  <si>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</si>
  <si>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</si>
  <si>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</si>
  <si>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</si>
  <si>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</si>
  <si>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</si>
  <si>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</si>
  <si>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</si>
  <si>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</si>
  <si>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</si>
  <si>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</si>
  <si>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</si>
  <si>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</si>
  <si>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</si>
  <si>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</si>
  <si>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</si>
  <si>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</si>
  <si>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</si>
  <si>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</si>
  <si>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</si>
  <si>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</si>
  <si>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</si>
  <si>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</si>
  <si>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</si>
  <si>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</si>
  <si>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</si>
  <si>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</si>
  <si>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</si>
  <si>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</si>
  <si>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</si>
  <si>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</si>
  <si>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</si>
  <si>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</si>
  <si>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</si>
  <si>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</si>
  <si>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</si>
  <si>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</si>
  <si>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</si>
  <si>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</si>
  <si>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</si>
  <si>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</si>
  <si>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</si>
  <si>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</si>
  <si>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</si>
  <si>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</si>
  <si>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</si>
  <si>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</si>
  <si>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</si>
  <si>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</si>
  <si>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</si>
  <si>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</si>
  <si>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</si>
  <si>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</si>
  <si>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</si>
  <si>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</si>
  <si>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</si>
  <si>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</si>
  <si>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</si>
  <si>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</si>
  <si>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</si>
  <si>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</si>
  <si>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</si>
  <si>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</si>
  <si>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</si>
  <si>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</si>
  <si>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</si>
  <si>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</si>
  <si>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</si>
  <si>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</si>
  <si>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</si>
  <si>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</si>
  <si>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</si>
  <si>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</si>
  <si>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</si>
  <si>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</si>
  <si>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</si>
  <si>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</si>
  <si>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</si>
  <si>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</si>
  <si>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</si>
  <si>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</si>
  <si>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</si>
  <si>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</si>
  <si>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</si>
  <si>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</si>
  <si>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</si>
  <si>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</si>
  <si>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</si>
  <si>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</si>
  <si>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</si>
  <si>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</si>
  <si>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</si>
  <si>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</si>
  <si>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</si>
  <si>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</si>
  <si>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</si>
  <si>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</si>
  <si>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</si>
  <si>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</si>
  <si>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</si>
  <si>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</si>
  <si>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</si>
  <si>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</si>
  <si>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</si>
  <si>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</si>
  <si>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</si>
  <si>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</si>
  <si>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</si>
  <si>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</si>
  <si>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</si>
  <si>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</si>
  <si>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</si>
  <si>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</si>
  <si>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</si>
  <si>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</si>
  <si>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</si>
  <si>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</si>
  <si>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</si>
  <si>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</si>
  <si>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</si>
  <si>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</si>
  <si>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</si>
  <si>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</si>
  <si>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</si>
  <si>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</si>
  <si>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</si>
  <si>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</si>
  <si>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</si>
  <si>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</si>
  <si>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</si>
  <si>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</si>
  <si>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</si>
  <si>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</si>
  <si>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</si>
  <si>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</si>
  <si>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</si>
  <si>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</si>
  <si>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</si>
  <si>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</si>
  <si>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</si>
  <si>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</si>
  <si>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</si>
  <si>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</si>
  <si>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</si>
  <si>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</si>
  <si>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</si>
  <si>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</si>
  <si>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</si>
  <si>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</si>
  <si>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</si>
  <si>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</si>
  <si>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</si>
  <si>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</si>
  <si>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</si>
  <si>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</si>
  <si>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</si>
  <si>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</si>
  <si>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</si>
  <si>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</si>
  <si>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</si>
  <si>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</si>
  <si>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</si>
  <si>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</si>
  <si>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</si>
  <si>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</si>
  <si>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</si>
  <si>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</si>
  <si>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</si>
  <si>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</si>
  <si>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</si>
  <si>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</si>
  <si>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</si>
  <si>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</si>
  <si>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</si>
  <si>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</si>
  <si>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</si>
  <si>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</si>
  <si>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</si>
  <si>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</si>
  <si>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</si>
  <si>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</si>
  <si>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</si>
  <si>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</si>
  <si>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</si>
  <si>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</si>
  <si>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</si>
  <si>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</si>
  <si>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</si>
  <si>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</si>
  <si>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</si>
  <si>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</si>
  <si>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</si>
  <si>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</si>
  <si>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</si>
  <si>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</si>
  <si>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</si>
  <si>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</si>
  <si>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</si>
  <si>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</si>
  <si>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</si>
  <si>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</si>
  <si>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</si>
  <si>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</si>
  <si>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</si>
  <si>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</si>
  <si>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</si>
  <si>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</si>
  <si>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</si>
  <si>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</si>
  <si>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</si>
  <si>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</si>
  <si>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</si>
  <si>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</si>
  <si>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</si>
  <si>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</si>
  <si>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</si>
  <si>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</si>
  <si>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</si>
  <si>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</si>
  <si>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</si>
  <si>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</si>
  <si>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</si>
  <si>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</si>
  <si>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</si>
  <si>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</si>
  <si>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</si>
  <si>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</si>
  <si>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</si>
  <si>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</si>
  <si>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</si>
  <si>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</si>
  <si>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</si>
  <si>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</si>
  <si>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</si>
  <si>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</si>
  <si>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</si>
  <si>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</si>
  <si>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</si>
  <si>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</si>
  <si>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</si>
  <si>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</si>
  <si>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</si>
  <si>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</si>
  <si>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</si>
  <si>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</si>
  <si>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</si>
  <si>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</si>
  <si>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</si>
  <si>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</si>
  <si>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</si>
  <si>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</si>
  <si>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</si>
  <si>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</si>
  <si>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</si>
  <si>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</si>
  <si>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</si>
  <si>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</si>
  <si>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</si>
  <si>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</si>
  <si>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</si>
  <si>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</si>
  <si>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</si>
  <si>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</si>
  <si>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</si>
  <si>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</si>
  <si>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</si>
  <si>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</si>
  <si>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</si>
  <si>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</si>
  <si>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</si>
  <si>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</si>
  <si>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</si>
  <si>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</si>
  <si>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</si>
  <si>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</si>
  <si>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</si>
  <si>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</si>
  <si>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</si>
  <si>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</si>
  <si>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</si>
  <si>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</si>
  <si>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</si>
  <si>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</si>
  <si>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</si>
  <si>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</si>
  <si>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</si>
  <si>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</si>
  <si>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</si>
  <si>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</si>
  <si>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</si>
  <si>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</si>
  <si>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</si>
  <si>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</si>
  <si>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</si>
  <si>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</si>
  <si>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</si>
  <si>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</si>
  <si>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</si>
  <si>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</si>
  <si>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</si>
  <si>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</si>
  <si>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</si>
  <si>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</si>
  <si>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</si>
  <si>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</si>
  <si>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</si>
  <si>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</si>
  <si>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</si>
  <si>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</si>
  <si>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</si>
  <si>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</si>
  <si>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</si>
  <si>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</si>
  <si>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</si>
  <si>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</si>
  <si>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</si>
  <si>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</si>
  <si>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</si>
  <si>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</si>
  <si>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</si>
  <si>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</si>
  <si>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</si>
  <si>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</si>
  <si>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</si>
  <si>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</si>
  <si>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</si>
  <si>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</si>
  <si>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</si>
  <si>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</si>
  <si>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</si>
  <si>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</si>
  <si>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</si>
  <si>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</si>
  <si>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</si>
  <si>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</si>
  <si>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</si>
  <si>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</si>
  <si>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</si>
  <si>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</si>
  <si>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</si>
  <si>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</si>
  <si>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</si>
  <si>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</si>
  <si>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</si>
  <si>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</si>
  <si>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</si>
  <si>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</si>
  <si>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</si>
  <si>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</si>
  <si>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</si>
  <si>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</si>
  <si>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</si>
  <si>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</si>
  <si>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</si>
  <si>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</si>
  <si>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</si>
  <si>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</si>
  <si>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</si>
  <si>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</si>
  <si>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</si>
  <si>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</si>
  <si>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</si>
  <si>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</si>
  <si>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</si>
  <si>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</si>
  <si>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</si>
  <si>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</si>
  <si>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</si>
  <si>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</si>
  <si>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</si>
  <si>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</si>
  <si>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</si>
  <si>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</si>
  <si>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</si>
  <si>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</si>
  <si>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</si>
  <si>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</si>
  <si>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</si>
  <si>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</si>
  <si>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</si>
  <si>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</si>
  <si>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</si>
  <si>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</si>
  <si>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</si>
  <si>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</si>
  <si>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</si>
  <si>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</si>
  <si>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</si>
  <si>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</si>
  <si>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</si>
  <si>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</si>
  <si>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</si>
  <si>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</si>
  <si>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</si>
  <si>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</si>
  <si>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</si>
  <si>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</si>
  <si>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</si>
  <si>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</si>
  <si>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</si>
  <si>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</si>
  <si>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</si>
  <si>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</si>
  <si>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</si>
  <si>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</si>
  <si>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</si>
  <si>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</si>
  <si>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</si>
  <si>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</si>
  <si>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</si>
  <si>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</si>
  <si>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</si>
  <si>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</si>
  <si>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</si>
  <si>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</si>
  <si>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</si>
  <si>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</si>
  <si>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</si>
  <si>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</si>
  <si>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</si>
  <si>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</si>
  <si>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</si>
  <si>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</si>
  <si>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</si>
  <si>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</si>
  <si>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</si>
  <si>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</si>
  <si>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</si>
  <si>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</si>
  <si>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</si>
  <si>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</si>
  <si>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</si>
  <si>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</si>
  <si>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</si>
  <si>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</si>
  <si>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</si>
  <si>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</si>
  <si>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</si>
  <si>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</si>
  <si>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</si>
  <si>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</si>
  <si>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</si>
  <si>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</si>
  <si>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</si>
  <si>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</si>
  <si>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</si>
  <si>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</si>
  <si>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</si>
  <si>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</si>
  <si>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</si>
  <si>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</si>
  <si>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</si>
  <si>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</si>
  <si>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</si>
  <si>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</si>
  <si>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</si>
  <si>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</si>
  <si>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</si>
  <si>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</si>
  <si>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</si>
  <si>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</si>
  <si>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</si>
  <si>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</si>
  <si>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</si>
  <si>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</si>
  <si>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</si>
  <si>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</si>
  <si>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</si>
  <si>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</si>
  <si>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</si>
  <si>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</si>
  <si>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</si>
  <si>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</si>
  <si>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</si>
  <si>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</si>
  <si>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</si>
  <si>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</si>
  <si>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</si>
  <si>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</si>
  <si>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</si>
  <si>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</si>
  <si>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</si>
  <si>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</si>
  <si>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</si>
  <si>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</si>
  <si>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</si>
  <si>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</si>
  <si>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</si>
  <si>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</si>
  <si>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</si>
  <si>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</si>
  <si>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</si>
  <si>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</si>
  <si>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</si>
  <si>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</si>
  <si>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</si>
  <si>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</si>
  <si>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</si>
  <si>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</si>
  <si>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</si>
  <si>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</si>
  <si>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</si>
  <si>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</si>
  <si>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</si>
  <si>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</si>
  <si>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</si>
  <si>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</si>
  <si>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</si>
  <si>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</si>
  <si>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</si>
  <si>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</si>
  <si>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</si>
  <si>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</si>
  <si>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</si>
  <si>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</si>
  <si>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</si>
  <si>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</si>
  <si>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</si>
  <si>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</si>
  <si>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</si>
  <si>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</si>
  <si>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</si>
  <si>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</si>
  <si>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</si>
  <si>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</si>
  <si>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</si>
  <si>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</si>
  <si>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</si>
  <si>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</si>
  <si>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</si>
  <si>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</si>
  <si>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</si>
  <si>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</si>
  <si>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</si>
  <si>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</si>
  <si>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</si>
  <si>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</si>
  <si>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</si>
  <si>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</si>
  <si>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</si>
  <si>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</si>
  <si>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</si>
  <si>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</si>
  <si>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</si>
  <si>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</si>
  <si>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</si>
  <si>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</si>
  <si>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</si>
  <si>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</si>
  <si>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</si>
  <si>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</si>
  <si>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</si>
  <si>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</si>
  <si>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</si>
  <si>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</si>
  <si>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</si>
  <si>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</si>
  <si>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</si>
  <si>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</si>
  <si>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</si>
  <si>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</si>
  <si>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</si>
  <si>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</si>
  <si>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</si>
  <si>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</si>
  <si>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</si>
  <si>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</si>
  <si>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</si>
  <si>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</si>
  <si>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</si>
  <si>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</si>
  <si>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</si>
  <si>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</si>
  <si>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</si>
  <si>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</si>
  <si>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</si>
  <si>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</si>
  <si>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</si>
  <si>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</si>
  <si>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</si>
  <si>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</si>
  <si>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</si>
  <si>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</si>
  <si>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</si>
  <si>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</si>
  <si>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</si>
  <si>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</si>
  <si>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</si>
  <si>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</si>
  <si>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</si>
  <si>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</si>
  <si>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</si>
  <si>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</si>
  <si>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</si>
  <si>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</si>
  <si>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</si>
  <si>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</si>
  <si>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</si>
  <si>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</si>
  <si>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</si>
  <si>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</si>
  <si>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</si>
  <si>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</si>
  <si>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</si>
  <si>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</si>
  <si>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</si>
  <si>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</si>
  <si>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</si>
  <si>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</si>
  <si>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</si>
  <si>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</si>
  <si>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</si>
  <si>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</si>
  <si>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</si>
  <si>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</si>
  <si>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</si>
  <si>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</si>
  <si>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</si>
  <si>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</si>
  <si>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</si>
  <si>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</si>
  <si>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</si>
  <si>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</si>
  <si>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</si>
  <si>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</si>
  <si>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</si>
  <si>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</si>
  <si>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</si>
  <si>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</si>
  <si>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</si>
  <si>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</si>
  <si>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</si>
  <si>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</si>
  <si>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</si>
  <si>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</si>
  <si>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</si>
  <si>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</si>
  <si>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</si>
  <si>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</si>
  <si>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</si>
  <si>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</si>
  <si>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</si>
  <si>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</si>
  <si>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</si>
  <si>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</si>
  <si>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</si>
  <si>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</si>
  <si>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</si>
  <si>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</si>
  <si>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</si>
  <si>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</si>
  <si>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</si>
  <si>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</si>
  <si>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</si>
  <si>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</si>
  <si>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</si>
  <si>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</si>
  <si>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</si>
  <si>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</si>
  <si>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</si>
  <si>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</si>
  <si>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</si>
  <si>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</si>
  <si>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</si>
  <si>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</si>
  <si>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</si>
  <si>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</si>
  <si>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</si>
  <si>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</si>
  <si>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</si>
  <si>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</si>
  <si>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</si>
  <si>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</si>
  <si>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</si>
  <si>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</si>
  <si>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</si>
  <si>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</si>
  <si>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</si>
  <si>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</si>
  <si>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</si>
  <si>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</si>
  <si>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</si>
  <si>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</si>
  <si>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</si>
  <si>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</si>
  <si>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</si>
  <si>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</si>
  <si>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</si>
  <si>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</si>
  <si>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</si>
  <si>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</si>
  <si>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</si>
  <si>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</si>
  <si>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</si>
  <si>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</si>
  <si>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</si>
  <si>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</si>
  <si>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</si>
  <si>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</si>
  <si>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</si>
  <si>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</si>
  <si>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</si>
  <si>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</si>
  <si>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</si>
  <si>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</si>
  <si>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</si>
  <si>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</si>
  <si>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</si>
  <si>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</si>
  <si>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</si>
  <si>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</si>
  <si>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</si>
  <si>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</si>
  <si>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</si>
  <si>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</si>
  <si>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</si>
  <si>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</si>
  <si>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</si>
  <si>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</si>
  <si>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</si>
  <si>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</si>
  <si>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</si>
  <si>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</si>
  <si>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</si>
  <si>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</si>
  <si>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</si>
  <si>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</si>
  <si>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</si>
  <si>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</si>
  <si>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</si>
  <si>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</si>
  <si>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</si>
  <si>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</si>
  <si>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</si>
  <si>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</si>
  <si>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</si>
  <si>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</si>
  <si>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</si>
  <si>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</si>
  <si>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</si>
  <si>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</si>
  <si>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</si>
  <si>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</si>
  <si>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</si>
  <si>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</si>
  <si>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</si>
  <si>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</si>
  <si>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</si>
  <si>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</si>
  <si>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</si>
  <si>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</si>
  <si>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</si>
  <si>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</si>
  <si>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</si>
  <si>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</si>
  <si>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</si>
  <si>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</si>
  <si>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</si>
  <si>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</si>
  <si>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</si>
  <si>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</si>
  <si>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</si>
  <si>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</si>
  <si>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</si>
  <si>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</si>
  <si>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</si>
  <si>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</si>
  <si>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</si>
  <si>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</si>
  <si>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</si>
  <si>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</si>
  <si>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</si>
  <si>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</si>
  <si>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</si>
  <si>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</si>
  <si>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</si>
  <si>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</si>
  <si>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</si>
  <si>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</si>
  <si>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</si>
  <si>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</si>
  <si>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</si>
  <si>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</si>
  <si>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</si>
  <si>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</si>
  <si>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</si>
  <si>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</si>
  <si>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</si>
  <si>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</si>
  <si>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</si>
  <si>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</si>
  <si>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</si>
  <si>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</si>
  <si>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</si>
  <si>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</si>
  <si>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</si>
  <si>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</si>
  <si>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</si>
  <si>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</si>
  <si>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</si>
  <si>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</si>
  <si>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</si>
  <si>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</si>
  <si>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</si>
  <si>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</si>
  <si>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</si>
  <si>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</si>
  <si>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</si>
  <si>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</si>
  <si>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</si>
  <si>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</si>
  <si>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</si>
  <si>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</si>
  <si>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</si>
  <si>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</si>
  <si>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</si>
  <si>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</si>
  <si>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</si>
  <si>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</si>
  <si>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</si>
  <si>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</si>
  <si>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</si>
  <si>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</si>
  <si>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</si>
  <si>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</si>
  <si>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</si>
  <si>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</si>
  <si>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</si>
  <si>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</si>
  <si>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</si>
  <si>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</si>
  <si>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</si>
  <si>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</si>
  <si>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</si>
  <si>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</si>
  <si>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</si>
  <si>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</si>
  <si>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</si>
  <si>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</si>
  <si>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</si>
  <si>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</si>
  <si>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</si>
  <si>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</si>
  <si>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</si>
  <si>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</si>
  <si>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</si>
  <si>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</si>
  <si>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</si>
  <si>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</si>
  <si>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</si>
  <si>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</si>
  <si>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</si>
  <si>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</si>
  <si>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</si>
  <si>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</si>
  <si>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</si>
  <si>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</si>
  <si>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</si>
  <si>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</si>
  <si>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</si>
  <si>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</si>
  <si>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</si>
  <si>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</si>
  <si>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</si>
  <si>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</si>
  <si>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</si>
  <si>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</si>
  <si>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</si>
  <si>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</si>
  <si>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</si>
  <si>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</si>
  <si>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</si>
  <si>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</si>
  <si>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</si>
  <si>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</si>
  <si>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</si>
  <si>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</si>
  <si>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</si>
  <si>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</si>
  <si>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</si>
  <si>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</si>
  <si>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</si>
  <si>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</si>
  <si>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</si>
  <si>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</si>
  <si>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</si>
  <si>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</si>
  <si>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</si>
  <si>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</si>
  <si>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</si>
  <si>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</si>
  <si>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</si>
  <si>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</si>
  <si>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</si>
  <si>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</si>
  <si>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</si>
  <si>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</si>
  <si>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</si>
  <si>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</si>
  <si>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</si>
  <si>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</si>
  <si>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</si>
  <si>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</si>
  <si>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</si>
  <si>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</si>
  <si>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</si>
  <si>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</si>
  <si>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</si>
  <si>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</si>
  <si>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</si>
  <si>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</si>
  <si>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</si>
  <si>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</si>
  <si>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</si>
  <si>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</si>
  <si>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</si>
  <si>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</si>
  <si>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</si>
  <si>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</si>
  <si>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</si>
  <si>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</si>
  <si>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</si>
  <si>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</si>
  <si>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</si>
  <si>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</si>
  <si>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</si>
  <si>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</si>
  <si>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</si>
  <si>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</si>
  <si>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</si>
  <si>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</si>
  <si>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</si>
  <si>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</si>
  <si>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</si>
  <si>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</si>
  <si>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</si>
  <si>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</si>
  <si>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</si>
  <si>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</si>
  <si>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</si>
  <si>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</si>
  <si>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</si>
  <si>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</si>
  <si>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</si>
  <si>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</si>
  <si>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</si>
  <si>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</si>
  <si>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</si>
  <si>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</si>
  <si>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</si>
  <si>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</si>
  <si>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</si>
  <si>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</si>
  <si>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</si>
  <si>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</si>
  <si>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</si>
  <si>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</si>
  <si>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</si>
  <si>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</si>
  <si>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</si>
  <si>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</si>
  <si>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</si>
  <si>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</si>
  <si>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</si>
  <si>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</si>
  <si>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</si>
  <si>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</si>
  <si>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</si>
  <si>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</si>
  <si>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</si>
  <si>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</si>
  <si>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</si>
  <si>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</si>
  <si>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</si>
  <si>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</si>
  <si>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</si>
  <si>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</si>
  <si>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</si>
  <si>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</si>
  <si>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</si>
  <si>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</si>
  <si>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</si>
  <si>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</si>
  <si>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</si>
  <si>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</si>
  <si>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</si>
  <si>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</si>
  <si>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</si>
  <si>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</si>
  <si>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</si>
  <si>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</si>
  <si>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</si>
  <si>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</si>
  <si>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</si>
  <si>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</si>
  <si>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</si>
  <si>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</si>
  <si>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</si>
  <si>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</si>
  <si>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</si>
  <si>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</si>
  <si>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</si>
  <si>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</si>
  <si>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</si>
  <si>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</si>
  <si>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</si>
  <si>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</si>
  <si>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</si>
  <si>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</si>
  <si>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</si>
  <si>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</si>
  <si>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</si>
  <si>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</si>
  <si>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</si>
  <si>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</si>
  <si>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</si>
  <si>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</si>
  <si>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</si>
  <si>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</si>
  <si>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</si>
  <si>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</si>
  <si>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</si>
  <si>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</si>
  <si>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</si>
  <si>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</si>
  <si>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</si>
  <si>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</si>
  <si>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</si>
  <si>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</si>
  <si>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</si>
  <si>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</si>
  <si>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</si>
  <si>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</si>
  <si>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</si>
  <si>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</si>
  <si>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</si>
  <si>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</si>
  <si>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</si>
  <si>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</si>
  <si>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</si>
  <si>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</si>
  <si>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</si>
  <si>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</si>
  <si>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</si>
  <si>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</si>
  <si>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</si>
  <si>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</si>
  <si>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</si>
  <si>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</si>
  <si>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</si>
  <si>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</si>
  <si>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</si>
  <si>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</si>
  <si>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</si>
  <si>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</si>
  <si>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</si>
  <si>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</si>
  <si>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</si>
  <si>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</si>
  <si>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</si>
  <si>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</si>
  <si>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</si>
  <si>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</si>
  <si>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</si>
  <si>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</si>
  <si>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</si>
  <si>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</si>
  <si>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</si>
  <si>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</si>
  <si>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</si>
  <si>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</si>
  <si>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</si>
  <si>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</si>
  <si>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</si>
  <si>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</si>
  <si>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</si>
  <si>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</si>
  <si>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</si>
  <si>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</si>
  <si>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</si>
  <si>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</si>
  <si>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</si>
  <si>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</si>
  <si>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</si>
  <si>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</si>
  <si>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</si>
  <si>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</si>
  <si>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</si>
  <si>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</si>
  <si>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</si>
  <si>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</si>
  <si>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</si>
  <si>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</si>
  <si>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</si>
  <si>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</si>
  <si>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</si>
  <si>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</si>
  <si>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</si>
  <si>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</si>
  <si>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</si>
  <si>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</si>
  <si>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</si>
  <si>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</si>
  <si>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</si>
  <si>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</si>
  <si>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</si>
  <si>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</si>
  <si>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</si>
  <si>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</si>
  <si>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</si>
  <si>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</si>
  <si>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</si>
  <si>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</si>
  <si>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</si>
  <si>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</si>
  <si>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</si>
  <si>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</si>
  <si>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</si>
  <si>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</si>
  <si>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</si>
  <si>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</si>
  <si>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</si>
  <si>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</si>
  <si>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</si>
  <si>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</si>
  <si>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</si>
  <si>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</si>
  <si>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</si>
  <si>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</si>
  <si>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</si>
  <si>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</si>
  <si>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</si>
  <si>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</si>
  <si>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</si>
  <si>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</si>
  <si>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</si>
  <si>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</si>
  <si>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</si>
  <si>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</si>
  <si>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</si>
  <si>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</si>
  <si>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</si>
  <si>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</si>
  <si>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</si>
  <si>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</si>
  <si>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</si>
  <si>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</si>
  <si>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</si>
  <si>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</si>
  <si>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</si>
  <si>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</si>
  <si>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</si>
  <si>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</si>
  <si>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</si>
  <si>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</si>
  <si>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</si>
  <si>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</si>
  <si>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</si>
  <si>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</si>
  <si>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</si>
  <si>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</si>
  <si>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</si>
  <si>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</si>
  <si>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</si>
  <si>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</si>
  <si>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</si>
  <si>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</si>
  <si>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</si>
  <si>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</si>
  <si>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</si>
  <si>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</si>
  <si>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</si>
  <si>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</si>
  <si>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</si>
  <si>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</si>
  <si>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</si>
  <si>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</si>
  <si>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</si>
  <si>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</si>
  <si>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</si>
  <si>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</si>
  <si>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</si>
  <si>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</si>
  <si>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</si>
  <si>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</si>
  <si>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</si>
  <si>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</si>
  <si>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</si>
  <si>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</si>
  <si>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</si>
  <si>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</si>
  <si>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</si>
  <si>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</si>
  <si>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</si>
  <si>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</si>
  <si>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</si>
  <si>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</si>
  <si>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</si>
  <si>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</si>
  <si>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</si>
  <si>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</si>
  <si>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</si>
  <si>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</si>
  <si>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</si>
  <si>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</si>
  <si>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</si>
  <si>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</si>
  <si>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</si>
  <si>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</si>
  <si>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</si>
  <si>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</si>
  <si>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</si>
  <si>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</si>
  <si>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</si>
  <si>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</si>
  <si>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</si>
  <si>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</si>
  <si>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</si>
  <si>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</si>
  <si>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</si>
  <si>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</si>
  <si>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</si>
  <si>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</si>
  <si>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</si>
  <si>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</si>
  <si>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</si>
  <si>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</si>
  <si>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</si>
  <si>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</si>
  <si>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</si>
  <si>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</si>
  <si>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</si>
  <si>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</si>
  <si>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</si>
  <si>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</si>
  <si>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</si>
  <si>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</si>
  <si>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</si>
  <si>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</si>
  <si>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</si>
  <si>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</si>
  <si>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</si>
  <si>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</si>
  <si>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</si>
  <si>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</si>
  <si>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</si>
  <si>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</si>
  <si>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</si>
  <si>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</si>
  <si>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</si>
  <si>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</si>
  <si>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</si>
  <si>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</si>
  <si>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</si>
  <si>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</si>
  <si>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</si>
  <si>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</si>
  <si>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</si>
  <si>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</si>
  <si>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</si>
  <si>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</si>
  <si>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</si>
  <si>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</si>
  <si>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</si>
  <si>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</si>
  <si>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</si>
  <si>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</si>
  <si>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</si>
  <si>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</si>
  <si>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</si>
  <si>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</si>
  <si>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</si>
  <si>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</si>
  <si>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</si>
  <si>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</si>
  <si>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</si>
  <si>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</si>
  <si>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</si>
  <si>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</si>
  <si>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</si>
  <si>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</si>
  <si>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</si>
  <si>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</si>
  <si>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</si>
  <si>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</si>
  <si>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</si>
  <si>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</si>
  <si>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</si>
  <si>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</si>
  <si>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</si>
  <si>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</si>
  <si>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</si>
  <si>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</si>
  <si>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</si>
  <si>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</si>
  <si>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</si>
  <si>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</si>
  <si>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</si>
  <si>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</si>
  <si>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</si>
  <si>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</si>
  <si>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</si>
  <si>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</si>
  <si>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</si>
  <si>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</si>
  <si>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</si>
  <si>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</si>
  <si>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</si>
  <si>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</si>
  <si>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</si>
  <si>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</si>
  <si>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</si>
  <si>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</si>
  <si>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</si>
  <si>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</si>
  <si>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</si>
  <si>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</si>
  <si>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</si>
  <si>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</si>
  <si>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</si>
  <si>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</si>
  <si>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</si>
  <si>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</si>
  <si>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</si>
  <si>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</si>
  <si>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</si>
  <si>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</si>
  <si>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</si>
  <si>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</si>
  <si>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</si>
  <si>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</si>
  <si>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</si>
  <si>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</si>
  <si>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</si>
  <si>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</si>
  <si>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</si>
  <si>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</si>
  <si>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</si>
  <si>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</si>
  <si>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</si>
  <si>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</si>
  <si>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</si>
  <si>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</si>
  <si>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</si>
  <si>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</si>
  <si>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</si>
  <si>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</si>
  <si>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</si>
  <si>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</si>
  <si>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</si>
  <si>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</si>
  <si>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</si>
  <si>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</si>
  <si>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</si>
  <si>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</si>
  <si>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</si>
  <si>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</si>
  <si>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</si>
  <si>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</si>
  <si>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</si>
  <si>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</si>
  <si>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</si>
  <si>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</si>
  <si>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</si>
  <si>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</si>
  <si>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</si>
  <si>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</si>
  <si>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</si>
  <si>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</si>
  <si>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</si>
  <si>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</si>
  <si>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</si>
  <si>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</si>
  <si>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</si>
  <si>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</si>
  <si>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</si>
  <si>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</si>
  <si>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</si>
  <si>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</si>
  <si>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</si>
  <si>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</si>
  <si>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</si>
  <si>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</si>
  <si>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</si>
  <si>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</si>
  <si>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</si>
  <si>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</si>
  <si>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</si>
  <si>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</si>
  <si>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</si>
  <si>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</si>
  <si>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</si>
  <si>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</si>
  <si>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</si>
  <si>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</si>
  <si>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</si>
  <si>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</si>
  <si>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</si>
  <si>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</si>
  <si>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</si>
  <si>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</si>
  <si>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</si>
  <si>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</si>
  <si>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</si>
  <si>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</si>
  <si>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</si>
  <si>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</si>
  <si>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</si>
  <si>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</si>
  <si>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</si>
  <si>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</si>
  <si>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</si>
  <si>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</si>
  <si>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</si>
  <si>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</si>
  <si>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</si>
  <si>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</si>
  <si>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</si>
  <si>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</si>
  <si>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</si>
  <si>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</si>
  <si>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</si>
  <si>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</si>
  <si>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</si>
  <si>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</si>
  <si>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</si>
  <si>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</si>
  <si>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</si>
  <si>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</si>
  <si>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</si>
  <si>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</si>
  <si>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</si>
  <si>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</si>
  <si>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</si>
  <si>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</si>
  <si>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</si>
  <si>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</si>
  <si>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</si>
  <si>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</si>
  <si>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</si>
  <si>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</si>
  <si>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</si>
  <si>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</si>
  <si>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</si>
  <si>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</si>
  <si>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</si>
  <si>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</si>
  <si>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</si>
  <si>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</si>
  <si>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</si>
  <si>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</si>
  <si>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</si>
  <si>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</si>
  <si>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</si>
  <si>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</si>
  <si>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</si>
  <si>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</si>
  <si>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</si>
  <si>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</si>
  <si>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</si>
  <si>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</si>
  <si>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</si>
  <si>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</si>
  <si>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</si>
  <si>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</si>
  <si>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</si>
  <si>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</si>
  <si>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</si>
  <si>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</si>
  <si>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</si>
  <si>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</si>
  <si>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</si>
  <si>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</si>
  <si>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</si>
  <si>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</si>
  <si>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</si>
  <si>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</si>
  <si>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</si>
  <si>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</si>
  <si>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</si>
  <si>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</si>
  <si>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</si>
  <si>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</si>
  <si>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</si>
  <si>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</si>
  <si>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</si>
  <si>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</si>
  <si>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</si>
  <si>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</si>
  <si>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</si>
  <si>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</si>
  <si>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</si>
  <si>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</si>
  <si>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</si>
  <si>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</si>
  <si>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</si>
  <si>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</si>
  <si>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</si>
  <si>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</si>
  <si>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</si>
  <si>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</si>
  <si>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</si>
  <si>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</si>
  <si>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</si>
  <si>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</si>
  <si>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</si>
  <si>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</si>
  <si>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</si>
  <si>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</si>
  <si>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</si>
  <si>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</si>
  <si>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</si>
  <si>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</si>
  <si>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</si>
  <si>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</si>
  <si>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</si>
  <si>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</si>
  <si>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</si>
  <si>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</si>
  <si>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</si>
  <si>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</si>
  <si>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</si>
  <si>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</si>
  <si>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</si>
  <si>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</si>
  <si>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</si>
  <si>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</si>
  <si>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</si>
  <si>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</si>
  <si>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</si>
  <si>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</si>
  <si>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</si>
  <si>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</si>
  <si>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</si>
  <si>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</si>
  <si>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</si>
  <si>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</si>
  <si>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</si>
  <si>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</si>
  <si>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</si>
  <si>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</si>
  <si>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</si>
  <si>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</si>
  <si>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</si>
  <si>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</si>
  <si>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</si>
  <si>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</si>
  <si>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</si>
  <si>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</si>
  <si>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</si>
  <si>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</si>
  <si>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</si>
  <si>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</si>
  <si>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</si>
  <si>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</si>
  <si>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</si>
  <si>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</si>
  <si>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</si>
  <si>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</si>
  <si>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</si>
  <si>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</si>
  <si>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</si>
  <si>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</si>
  <si>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</si>
  <si>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</si>
  <si>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</si>
  <si>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</si>
  <si>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</si>
  <si>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</si>
  <si>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</si>
  <si>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</si>
  <si>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</si>
  <si>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</si>
  <si>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</si>
  <si>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</si>
  <si>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</si>
  <si>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</si>
  <si>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</si>
  <si>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</si>
  <si>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</si>
  <si>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</si>
  <si>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</si>
  <si>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</si>
  <si>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</si>
  <si>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</si>
  <si>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</si>
  <si>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</si>
  <si>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</si>
  <si>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</si>
  <si>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</si>
  <si>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</si>
  <si>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</si>
  <si>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</si>
  <si>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</si>
  <si>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</si>
  <si>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</si>
  <si>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</si>
  <si>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</si>
  <si>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</si>
  <si>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</si>
  <si>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</si>
  <si>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</si>
  <si>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</si>
  <si>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</si>
  <si>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</si>
  <si>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</si>
  <si>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</si>
  <si>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</si>
  <si>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</si>
  <si>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</si>
  <si>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</si>
  <si>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</si>
  <si>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</si>
  <si>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</si>
  <si>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</si>
  <si>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</si>
  <si>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</si>
  <si>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</si>
  <si>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</si>
  <si>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</si>
  <si>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</si>
  <si>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</si>
  <si>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</si>
  <si>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</si>
  <si>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</si>
  <si>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</si>
  <si>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</si>
  <si>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</si>
  <si>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</si>
  <si>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</si>
  <si>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</si>
  <si>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</si>
  <si>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</si>
  <si>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</si>
  <si>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</si>
  <si>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</si>
  <si>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</si>
  <si>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</si>
  <si>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</si>
  <si>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</si>
  <si>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</si>
  <si>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</si>
  <si>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</si>
  <si>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</si>
  <si>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</si>
  <si>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</si>
  <si>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</si>
  <si>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</si>
  <si>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</si>
  <si>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</si>
  <si>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</si>
  <si>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</si>
  <si>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</si>
  <si>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</si>
  <si>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</si>
  <si>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</si>
  <si>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</si>
  <si>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</si>
  <si>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</si>
  <si>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</si>
  <si>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</si>
  <si>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</si>
  <si>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</si>
  <si>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</si>
  <si>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</si>
  <si>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</si>
  <si>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</si>
  <si>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</si>
  <si>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</si>
  <si>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</si>
  <si>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</si>
  <si>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</si>
  <si>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</si>
  <si>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</si>
  <si>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</si>
  <si>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</si>
  <si>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</si>
  <si>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</si>
  <si>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</si>
  <si>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</si>
  <si>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</si>
  <si>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</si>
  <si>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</si>
  <si>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</si>
  <si>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</si>
  <si>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</si>
  <si>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</si>
  <si>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</si>
  <si>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</si>
  <si>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</si>
  <si>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</si>
  <si>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</si>
  <si>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</si>
  <si>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</si>
  <si>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</si>
  <si>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</si>
  <si>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</si>
  <si>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</si>
  <si>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</si>
  <si>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</si>
  <si>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</si>
  <si>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</si>
  <si>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</si>
  <si>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</si>
  <si>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</si>
  <si>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</si>
  <si>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</si>
  <si>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</si>
  <si>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</si>
  <si>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</si>
  <si>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</si>
  <si>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</si>
  <si>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</si>
  <si>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</si>
  <si>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</si>
  <si>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</si>
  <si>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</si>
  <si>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</si>
  <si>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</si>
  <si>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</si>
  <si>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</si>
  <si>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</si>
  <si>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</si>
  <si>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</si>
  <si>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</si>
  <si>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</si>
  <si>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</si>
  <si>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</si>
  <si>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</si>
  <si>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</si>
  <si>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</si>
  <si>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</si>
  <si>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</si>
  <si>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</si>
  <si>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</si>
  <si>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</si>
  <si>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</si>
  <si>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</si>
  <si>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</si>
  <si>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</si>
  <si>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</si>
  <si>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</si>
  <si>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</si>
  <si>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</si>
  <si>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</si>
  <si>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</si>
  <si>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</si>
  <si>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</si>
  <si>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</si>
  <si>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</si>
  <si>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</si>
  <si>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</si>
  <si>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</si>
  <si>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</si>
  <si>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</si>
  <si>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</si>
  <si>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</si>
  <si>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</si>
  <si>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</si>
  <si>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</si>
  <si>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</si>
  <si>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</si>
  <si>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</si>
  <si>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</si>
  <si>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</si>
  <si>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</si>
  <si>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</si>
  <si>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</si>
  <si>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</si>
  <si>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</si>
  <si>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</si>
  <si>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</si>
  <si>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</si>
  <si>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</si>
  <si>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</si>
  <si>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</si>
  <si>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</si>
  <si>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</si>
  <si>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</si>
  <si>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</si>
  <si>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</si>
  <si>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</si>
  <si>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</si>
  <si>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</si>
  <si>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</si>
  <si>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</si>
  <si>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</si>
  <si>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</si>
  <si>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</si>
  <si>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</si>
  <si>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</si>
  <si>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</si>
  <si>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</si>
  <si>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</si>
  <si>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</si>
  <si>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</si>
  <si>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</si>
  <si>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</si>
  <si>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</si>
  <si>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</si>
  <si>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</si>
  <si>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</si>
  <si>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</si>
  <si>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</si>
  <si>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</si>
  <si>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</si>
  <si>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</si>
  <si>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</si>
  <si>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</si>
  <si>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</si>
  <si>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</si>
  <si>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</si>
  <si>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</si>
  <si>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</si>
  <si>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</si>
  <si>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</si>
  <si>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</si>
  <si>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</si>
  <si>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</si>
  <si>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</si>
  <si>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</si>
  <si>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</si>
  <si>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</si>
  <si>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</si>
  <si>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</si>
  <si>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</si>
  <si>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</si>
  <si>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</si>
  <si>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</si>
  <si>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</si>
  <si>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</si>
  <si>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</si>
  <si>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</si>
  <si>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</si>
  <si>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</si>
  <si>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</si>
  <si>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</si>
  <si>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</si>
  <si>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</si>
  <si>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</si>
  <si>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</si>
  <si>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</si>
  <si>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</si>
  <si>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</si>
  <si>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</si>
  <si>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</si>
  <si>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</si>
  <si>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</si>
  <si>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</si>
  <si>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</si>
  <si>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</si>
  <si>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</si>
  <si>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</si>
  <si>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</si>
  <si>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</si>
  <si>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</si>
  <si>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</si>
  <si>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</si>
  <si>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</si>
  <si>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</si>
  <si>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</si>
  <si>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</si>
  <si>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</si>
  <si>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</si>
  <si>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</si>
  <si>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</si>
  <si>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</si>
  <si>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</si>
  <si>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</si>
  <si>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</si>
  <si>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</si>
  <si>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</si>
  <si>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</si>
  <si>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</si>
  <si>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</si>
  <si>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</si>
  <si>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</si>
  <si>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</si>
  <si>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</si>
  <si>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</si>
  <si>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</si>
  <si>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</si>
  <si>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</si>
  <si>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</si>
  <si>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</si>
  <si>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</si>
  <si>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</si>
  <si>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</si>
  <si>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</si>
  <si>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</si>
  <si>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</si>
  <si>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</si>
  <si>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</si>
  <si>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</si>
  <si>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</si>
  <si>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</si>
  <si>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</si>
  <si>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</si>
  <si>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</si>
  <si>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</si>
  <si>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</si>
  <si>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</si>
  <si>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</si>
  <si>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</si>
  <si>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</si>
  <si>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</si>
  <si>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</si>
  <si>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</si>
  <si>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</si>
  <si>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</si>
  <si>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</si>
  <si>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</si>
  <si>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</si>
  <si>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</si>
  <si>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</si>
  <si>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</si>
  <si>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</si>
  <si>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</si>
  <si>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</si>
  <si>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</si>
  <si>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</si>
  <si>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</si>
  <si>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</si>
  <si>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</si>
  <si>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</si>
  <si>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</si>
  <si>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</si>
  <si>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</si>
  <si>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</si>
  <si>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</si>
  <si>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</si>
  <si>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</si>
  <si>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</si>
  <si>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</si>
  <si>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</si>
  <si>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</si>
  <si>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</si>
  <si>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</si>
  <si>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</si>
  <si>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</si>
  <si>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</si>
  <si>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</si>
  <si>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</si>
  <si>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</si>
  <si>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</si>
  <si>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</si>
  <si>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</si>
  <si>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</si>
  <si>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</si>
  <si>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</si>
  <si>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</si>
  <si>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</si>
  <si>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</si>
  <si>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</si>
  <si>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</si>
  <si>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</si>
  <si>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</si>
  <si>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</si>
  <si>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</si>
  <si>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</si>
  <si>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</si>
  <si>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</si>
  <si>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</si>
  <si>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</si>
  <si>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</si>
  <si>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</si>
  <si>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</si>
  <si>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</si>
  <si>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</si>
  <si>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</si>
  <si>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</si>
  <si>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</si>
  <si>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</si>
  <si>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</si>
  <si>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</si>
  <si>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</si>
  <si>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</si>
  <si>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</si>
  <si>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</si>
  <si>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</si>
  <si>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</si>
  <si>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</si>
  <si>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</si>
  <si>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</si>
  <si>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</si>
  <si>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</si>
  <si>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</si>
  <si>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</si>
  <si>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</si>
  <si>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</si>
  <si>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</si>
  <si>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</si>
  <si>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</si>
  <si>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</si>
  <si>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</si>
  <si>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</si>
  <si>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</si>
  <si>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</si>
  <si>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</si>
  <si>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</si>
  <si>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</si>
  <si>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</si>
  <si>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</si>
  <si>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</si>
  <si>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</si>
  <si>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</si>
  <si>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</si>
  <si>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</si>
  <si>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</si>
  <si>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</si>
  <si>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</si>
  <si>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</si>
  <si>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</si>
  <si>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</si>
  <si>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</si>
  <si>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</si>
  <si>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</si>
  <si>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</si>
  <si>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</si>
  <si>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</si>
  <si>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</si>
  <si>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</si>
  <si>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</si>
  <si>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</si>
  <si>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</si>
  <si>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</si>
  <si>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</si>
  <si>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</si>
  <si>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</si>
  <si>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</si>
  <si>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</si>
  <si>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</si>
  <si>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</si>
  <si>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</si>
  <si>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</si>
  <si>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</si>
  <si>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</si>
  <si>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</si>
  <si>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</si>
  <si>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</si>
  <si>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</si>
  <si>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</si>
  <si>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</si>
  <si>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</si>
  <si>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</si>
  <si>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</si>
  <si>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</si>
  <si>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</si>
  <si>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</si>
  <si>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</si>
  <si>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</si>
  <si>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</si>
  <si>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</si>
  <si>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</si>
  <si>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</si>
  <si>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</si>
  <si>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</si>
  <si>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</si>
  <si>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</si>
  <si>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</si>
  <si>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</si>
  <si>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</si>
  <si>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</si>
  <si>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</si>
  <si>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</si>
  <si>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</si>
  <si>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</si>
  <si>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</si>
  <si>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</si>
  <si>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</si>
  <si>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</si>
  <si>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</si>
  <si>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</si>
  <si>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</si>
  <si>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</si>
  <si>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</si>
  <si>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</si>
  <si>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</si>
  <si>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</si>
  <si>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</si>
  <si>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</si>
  <si>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</si>
  <si>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</si>
  <si>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</si>
  <si>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</si>
  <si>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</si>
  <si>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</si>
  <si>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</si>
  <si>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</si>
  <si>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</si>
  <si>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</si>
  <si>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</si>
  <si>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</si>
  <si>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</si>
  <si>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</si>
  <si>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</si>
  <si>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</si>
  <si>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</si>
  <si>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</si>
  <si>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</si>
  <si>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</si>
  <si>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</si>
  <si>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</si>
  <si>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</si>
  <si>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</si>
  <si>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</si>
  <si>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</si>
  <si>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</si>
  <si>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</si>
  <si>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</si>
  <si>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</si>
  <si>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</si>
  <si>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</si>
  <si>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</si>
  <si>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</si>
  <si>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</si>
  <si>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</si>
  <si>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</si>
  <si>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</si>
  <si>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</si>
  <si>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</si>
  <si>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</si>
  <si>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</si>
  <si>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</si>
  <si>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</si>
  <si>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</si>
  <si>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</si>
  <si>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</si>
  <si>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</si>
  <si>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</si>
  <si>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</si>
  <si>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</si>
  <si>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</si>
  <si>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</si>
  <si>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</si>
  <si>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</si>
  <si>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</si>
  <si>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</si>
  <si>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</si>
  <si>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</si>
  <si>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</si>
  <si>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</si>
  <si>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</si>
  <si>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</si>
  <si>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</si>
  <si>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</si>
  <si>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</si>
  <si>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</si>
  <si>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</si>
  <si>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</si>
  <si>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</si>
  <si>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</si>
  <si>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</si>
  <si>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</si>
  <si>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</si>
  <si>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</si>
  <si>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</si>
  <si>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</si>
  <si>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</si>
  <si>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</si>
  <si>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</si>
  <si>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</si>
  <si>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</si>
  <si>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</si>
  <si>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</si>
  <si>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</si>
  <si>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</si>
  <si>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</si>
  <si>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</si>
  <si>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</si>
  <si>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</si>
  <si>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</si>
  <si>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</si>
  <si>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</si>
  <si>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</si>
  <si>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</si>
  <si>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</si>
  <si>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</si>
  <si>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</si>
  <si>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</si>
  <si>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</si>
  <si>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</si>
  <si>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</si>
  <si>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</si>
  <si>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</si>
  <si>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</si>
  <si>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</si>
  <si>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</si>
  <si>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</si>
  <si>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</si>
  <si>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</si>
  <si>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</si>
  <si>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</si>
  <si>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</si>
  <si>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</si>
  <si>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</si>
  <si>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</si>
  <si>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</si>
  <si>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</si>
  <si>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</si>
  <si>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</si>
  <si>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</si>
  <si>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</si>
  <si>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</si>
  <si>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</si>
  <si>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</si>
  <si>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</si>
  <si>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</si>
  <si>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</si>
  <si>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</si>
  <si>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</si>
  <si>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</si>
  <si>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</si>
  <si>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</si>
  <si>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</si>
  <si>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</si>
  <si>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</si>
  <si>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</si>
  <si>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</si>
  <si>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</si>
  <si>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</si>
  <si>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</si>
  <si>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</si>
  <si>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</si>
  <si>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</si>
  <si>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</si>
  <si>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</si>
  <si>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</si>
  <si>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</si>
  <si>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</si>
  <si>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</si>
  <si>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</si>
  <si>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</si>
  <si>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</si>
  <si>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</si>
  <si>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</si>
  <si>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</si>
  <si>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</si>
  <si>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</si>
  <si>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</si>
  <si>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</si>
  <si>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</si>
  <si>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</si>
  <si>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</si>
  <si>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</si>
  <si>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</si>
  <si>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</si>
  <si>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</si>
  <si>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</si>
  <si>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</si>
  <si>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</si>
  <si>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</si>
  <si>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</si>
  <si>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</si>
  <si>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</si>
  <si>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</si>
  <si>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</si>
  <si>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</si>
  <si>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</si>
  <si>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</si>
  <si>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</si>
  <si>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</si>
  <si>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</si>
  <si>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</si>
  <si>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</si>
  <si>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</si>
  <si>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</si>
  <si>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</si>
  <si>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</si>
  <si>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</si>
  <si>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</si>
  <si>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</si>
  <si>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</si>
  <si>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</si>
  <si>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</si>
  <si>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</si>
  <si>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</si>
  <si>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</si>
  <si>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</si>
  <si>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</si>
  <si>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</si>
  <si>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</si>
  <si>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</si>
  <si>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</si>
  <si>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</si>
  <si>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</si>
  <si>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</si>
  <si>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</si>
  <si>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</si>
  <si>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</si>
  <si>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</si>
  <si>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</si>
  <si>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</si>
  <si>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</si>
  <si>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</si>
  <si>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</si>
  <si>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</si>
  <si>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</si>
  <si>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</si>
  <si>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</si>
  <si>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</si>
  <si>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</si>
  <si>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</si>
  <si>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</si>
  <si>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</si>
  <si>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</si>
  <si>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</si>
  <si>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</si>
  <si>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</si>
  <si>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</si>
  <si>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</si>
  <si>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</si>
  <si>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</si>
  <si>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</si>
  <si>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</si>
  <si>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</si>
  <si>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</si>
  <si>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</si>
  <si>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</si>
  <si>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</si>
  <si>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</si>
  <si>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</si>
  <si>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</si>
  <si>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</si>
  <si>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</si>
  <si>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</si>
  <si>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</si>
  <si>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</si>
  <si>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</si>
  <si>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</si>
  <si>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</si>
  <si>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</si>
  <si>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</si>
  <si>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</si>
  <si>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</si>
  <si>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</si>
  <si>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</si>
  <si>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</si>
  <si>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</si>
  <si>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</si>
  <si>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</si>
  <si>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</si>
  <si>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</si>
  <si>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</si>
  <si>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</si>
  <si>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</si>
  <si>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</si>
  <si>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</si>
  <si>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</si>
  <si>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</si>
  <si>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</si>
  <si>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</si>
  <si>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</si>
  <si>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</si>
  <si>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</si>
  <si>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</si>
  <si>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</si>
  <si>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</si>
  <si>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</si>
  <si>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</si>
  <si>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</si>
  <si>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</si>
  <si>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</si>
  <si>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</si>
  <si>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</si>
  <si>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</si>
  <si>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</si>
  <si>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</si>
  <si>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</si>
  <si>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</si>
  <si>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</si>
  <si>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</si>
  <si>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</si>
  <si>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</si>
  <si>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</si>
  <si>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</si>
  <si>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</si>
  <si>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</si>
  <si>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</si>
  <si>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</si>
  <si>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</si>
  <si>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</si>
  <si>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</si>
  <si>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</si>
  <si>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</si>
  <si>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</si>
  <si>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</si>
  <si>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</si>
  <si>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</si>
  <si>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</si>
  <si>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</si>
  <si>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</si>
  <si>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</si>
  <si>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</si>
  <si>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</si>
  <si>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</si>
  <si>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</si>
  <si>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</si>
  <si>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</si>
  <si>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</si>
  <si>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</si>
  <si>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</si>
  <si>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</si>
  <si>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</si>
  <si>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</si>
  <si>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</si>
  <si>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</si>
  <si>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</si>
  <si>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</si>
  <si>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</si>
  <si>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</si>
  <si>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</si>
  <si>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</si>
  <si>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</si>
  <si>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</si>
  <si>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</si>
  <si>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</si>
  <si>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</si>
  <si>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</si>
  <si>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</si>
  <si>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</si>
  <si>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</si>
  <si>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</si>
  <si>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</si>
  <si>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</si>
  <si>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</si>
  <si>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</si>
  <si>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</si>
  <si>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</si>
  <si>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</si>
  <si>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</si>
  <si>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</si>
  <si>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</si>
  <si>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</si>
  <si>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</si>
  <si>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</si>
  <si>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</si>
  <si>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</si>
  <si>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</si>
  <si>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</si>
  <si>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</si>
  <si>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</si>
  <si>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</si>
  <si>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</si>
  <si>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</si>
  <si>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</si>
  <si>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</si>
  <si>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</si>
  <si>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</si>
  <si>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</si>
  <si>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</si>
  <si>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</si>
  <si>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</si>
  <si>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</si>
  <si>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</si>
  <si>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</si>
  <si>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</si>
  <si>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</si>
  <si>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</si>
  <si>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</si>
  <si>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</si>
  <si>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</si>
  <si>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</si>
  <si>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</si>
  <si>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</si>
  <si>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</si>
  <si>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</si>
  <si>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</si>
  <si>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</si>
  <si>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</si>
  <si>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</si>
  <si>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</si>
  <si>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</si>
  <si>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</si>
  <si>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</si>
  <si>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</si>
  <si>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</si>
  <si>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</si>
  <si>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</si>
  <si>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</si>
  <si>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</si>
  <si>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</si>
  <si>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</si>
  <si>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</si>
  <si>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</si>
  <si>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</si>
  <si>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</si>
  <si>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</si>
  <si>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</si>
  <si>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</si>
  <si>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</si>
  <si>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</si>
  <si>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</si>
  <si>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</si>
  <si>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</si>
  <si>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</si>
  <si>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</si>
  <si>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</si>
  <si>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</si>
  <si>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</si>
  <si>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</si>
  <si>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</si>
  <si>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</si>
  <si>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</si>
  <si>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</si>
  <si>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</si>
  <si>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</si>
  <si>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</si>
  <si>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</si>
  <si>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</si>
  <si>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</si>
  <si>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</si>
  <si>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</si>
  <si>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</si>
  <si>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</si>
  <si>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</si>
  <si>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</si>
  <si>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</si>
  <si>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</si>
  <si>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</si>
  <si>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</si>
  <si>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</si>
  <si>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</si>
  <si>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</si>
  <si>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</si>
  <si>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</si>
  <si>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</si>
  <si>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</si>
  <si>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</si>
  <si>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</si>
  <si>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</si>
  <si>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</si>
  <si>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</si>
  <si>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</si>
  <si>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</si>
  <si>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</si>
  <si>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</si>
  <si>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</si>
  <si>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</si>
  <si>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</si>
  <si>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</si>
  <si>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</si>
  <si>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</si>
  <si>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</si>
  <si>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</si>
  <si>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</si>
  <si>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</si>
  <si>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</si>
  <si>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</si>
  <si>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</si>
  <si>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</si>
  <si>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</si>
  <si>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</si>
  <si>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</si>
  <si>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</si>
  <si>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</si>
  <si>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</si>
  <si>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</si>
  <si>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</si>
  <si>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</si>
  <si>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</si>
  <si>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</si>
  <si>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</si>
  <si>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</si>
  <si>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</si>
  <si>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</si>
  <si>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</si>
  <si>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</si>
  <si>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</si>
  <si>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</si>
  <si>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</si>
  <si>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</si>
  <si>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</si>
  <si>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</si>
  <si>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</si>
  <si>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</si>
  <si>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</si>
  <si>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</si>
  <si>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</si>
  <si>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</si>
  <si>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</si>
  <si>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</si>
  <si>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</si>
  <si>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</si>
  <si>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</si>
  <si>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</si>
  <si>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</si>
  <si>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</si>
  <si>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</si>
  <si>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</si>
  <si>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</si>
  <si>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</si>
  <si>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</si>
  <si>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</si>
  <si>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</si>
  <si>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</si>
  <si>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</si>
  <si>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</si>
  <si>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</si>
  <si>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</si>
  <si>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</si>
  <si>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</si>
  <si>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</si>
  <si>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</si>
  <si>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</si>
  <si>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</si>
  <si>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</si>
  <si>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</si>
  <si>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</si>
  <si>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</si>
  <si>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</si>
  <si>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</si>
  <si>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</si>
  <si>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</si>
  <si>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</si>
  <si>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</si>
  <si>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</si>
  <si>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</si>
  <si>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</si>
  <si>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</si>
  <si>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</si>
  <si>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</si>
  <si>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</si>
  <si>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</si>
  <si>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</si>
  <si>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</si>
  <si>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</si>
  <si>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</si>
  <si>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</si>
  <si>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</si>
  <si>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</si>
  <si>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</si>
  <si>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</si>
  <si>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</si>
  <si>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</si>
  <si>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</si>
  <si>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</si>
  <si>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</si>
  <si>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</si>
  <si>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</si>
  <si>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</si>
  <si>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</si>
  <si>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</si>
  <si>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</si>
  <si>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</si>
  <si>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</si>
  <si>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</si>
  <si>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</si>
  <si>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</si>
  <si>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</si>
  <si>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</si>
  <si>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</si>
  <si>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</si>
  <si>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</si>
  <si>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</si>
  <si>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</si>
  <si>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</si>
  <si>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</si>
  <si>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</si>
  <si>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</si>
  <si>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</si>
  <si>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</si>
  <si>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</si>
  <si>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</si>
  <si>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</si>
  <si>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</si>
  <si>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</si>
  <si>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</si>
  <si>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</si>
  <si>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</si>
  <si>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</si>
  <si>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</si>
  <si>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</si>
  <si>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</si>
  <si>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</si>
  <si>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</si>
  <si>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</si>
  <si>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</si>
  <si>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</si>
  <si>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</si>
  <si>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</si>
  <si>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</si>
  <si>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</si>
  <si>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</si>
  <si>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</si>
  <si>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</si>
  <si>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</si>
  <si>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</si>
  <si>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</si>
  <si>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</si>
  <si>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</si>
  <si>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</si>
  <si>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</si>
  <si>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</si>
  <si>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</si>
  <si>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</si>
  <si>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</si>
  <si>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</si>
  <si>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</si>
  <si>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</si>
  <si>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</si>
  <si>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</si>
  <si>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</si>
  <si>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</si>
  <si>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</si>
  <si>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</si>
  <si>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</si>
  <si>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</si>
  <si>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</si>
  <si>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</si>
  <si>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</si>
  <si>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</si>
  <si>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</si>
  <si>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</si>
  <si>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</si>
  <si>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</si>
  <si>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</si>
  <si>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</si>
  <si>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</si>
  <si>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</si>
  <si>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</si>
  <si>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</si>
  <si>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</si>
  <si>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</si>
  <si>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</si>
  <si>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</si>
  <si>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</si>
  <si>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</si>
  <si>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</si>
  <si>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</si>
  <si>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</si>
  <si>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</si>
  <si>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</si>
  <si>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</si>
  <si>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</si>
  <si>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</si>
  <si>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</si>
  <si>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</si>
  <si>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</si>
  <si>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</si>
  <si>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</si>
  <si>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</si>
  <si>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</si>
  <si>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</si>
  <si>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</si>
  <si>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</si>
  <si>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</si>
  <si>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</si>
  <si>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</si>
  <si>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</si>
  <si>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</si>
  <si>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</si>
  <si>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</si>
  <si>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</si>
  <si>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</si>
  <si>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</si>
  <si>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</si>
  <si>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</si>
  <si>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</si>
  <si>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</si>
  <si>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</si>
  <si>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</si>
  <si>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</si>
  <si>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</si>
  <si>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</si>
  <si>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</si>
  <si>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</si>
  <si>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</si>
  <si>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</si>
  <si>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</si>
  <si>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</si>
  <si>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</si>
  <si>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</si>
  <si>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</si>
  <si>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</si>
  <si>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</si>
  <si>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</si>
  <si>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</si>
  <si>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</si>
  <si>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</si>
  <si>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</si>
  <si>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</si>
  <si>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</si>
  <si>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</si>
  <si>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</si>
  <si>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</si>
  <si>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</si>
  <si>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</si>
  <si>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</si>
  <si>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</si>
  <si>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</si>
  <si>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</si>
  <si>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</si>
  <si>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</si>
  <si>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</si>
  <si>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</si>
  <si>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</si>
  <si>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</si>
  <si>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</si>
  <si>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</si>
  <si>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</si>
  <si>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</si>
  <si>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</si>
  <si>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</si>
  <si>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</si>
  <si>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</si>
  <si>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</si>
  <si>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</si>
  <si>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</si>
  <si>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</si>
  <si>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</si>
  <si>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</si>
  <si>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</si>
  <si>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</si>
  <si>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</si>
  <si>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</si>
  <si>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</si>
  <si>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</si>
  <si>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</si>
  <si>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</si>
  <si>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</si>
  <si>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</si>
  <si>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</si>
  <si>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</si>
  <si>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</si>
  <si>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</si>
  <si>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</si>
  <si>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</si>
  <si>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</si>
  <si>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</si>
  <si>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</si>
  <si>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</si>
  <si>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</si>
  <si>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</si>
  <si>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</si>
  <si>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</si>
  <si>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</si>
  <si>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</si>
  <si>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</si>
  <si>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</si>
  <si>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</si>
  <si>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</si>
  <si>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</si>
  <si>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</si>
  <si>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</si>
  <si>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</si>
  <si>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</si>
  <si>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</si>
  <si>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</si>
  <si>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</si>
  <si>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</si>
  <si>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</si>
  <si>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</si>
  <si>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</si>
  <si>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</si>
  <si>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</si>
  <si>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</si>
  <si>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</si>
  <si>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</si>
  <si>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</si>
  <si>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</si>
  <si>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</si>
  <si>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</si>
  <si>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</si>
  <si>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</si>
  <si>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</si>
  <si>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</si>
  <si>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</si>
  <si>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</si>
  <si>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</si>
  <si>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</si>
  <si>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</si>
  <si>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</si>
  <si>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</si>
  <si>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</si>
  <si>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</si>
  <si>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</si>
  <si>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</si>
  <si>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</si>
  <si>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</si>
  <si>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</si>
  <si>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</si>
  <si>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</si>
  <si>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</si>
  <si>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</si>
  <si>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</si>
  <si>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</si>
  <si>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</si>
  <si>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</si>
  <si>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</si>
  <si>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</si>
  <si>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</si>
  <si>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</si>
  <si>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</si>
  <si>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</si>
  <si>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</si>
  <si>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</si>
  <si>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</si>
  <si>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</si>
  <si>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</si>
  <si>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</si>
  <si>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</si>
  <si>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</si>
  <si>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</si>
  <si>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</si>
  <si>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</si>
  <si>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</si>
  <si>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</si>
  <si>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</si>
  <si>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</si>
  <si>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</si>
  <si>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</si>
  <si>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</si>
  <si>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</si>
  <si>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</si>
  <si>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</si>
  <si>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</si>
  <si>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</si>
  <si>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</si>
  <si>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</si>
  <si>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</si>
  <si>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</si>
  <si>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</si>
  <si>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</si>
  <si>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</si>
  <si>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</si>
  <si>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</si>
  <si>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</si>
  <si>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</si>
  <si>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</si>
  <si>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</si>
  <si>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</si>
  <si>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</si>
  <si>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</si>
  <si>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</si>
  <si>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</si>
  <si>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</si>
  <si>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</si>
  <si>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</si>
  <si>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</si>
  <si>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</si>
  <si>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</si>
  <si>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</si>
  <si>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</si>
  <si>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</si>
  <si>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</si>
  <si>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</si>
  <si>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</si>
  <si>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</si>
  <si>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</si>
  <si>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</si>
  <si>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</si>
  <si>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</si>
  <si>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</si>
  <si>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</si>
  <si>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</si>
  <si>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</si>
  <si>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</si>
  <si>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</si>
  <si>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</si>
  <si>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</si>
  <si>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</si>
  <si>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</si>
  <si>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</si>
  <si>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</si>
  <si>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</si>
  <si>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</si>
  <si>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</si>
  <si>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</si>
  <si>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</si>
  <si>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</si>
  <si>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</si>
  <si>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</si>
  <si>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</si>
  <si>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</si>
  <si>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</si>
  <si>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</si>
  <si>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</si>
  <si>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</si>
  <si>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</si>
  <si>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</si>
  <si>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</si>
  <si>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</si>
  <si>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</si>
  <si>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</si>
  <si>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</si>
  <si>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</si>
  <si>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</si>
  <si>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</si>
  <si>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</si>
  <si>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</si>
  <si>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</si>
  <si>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</si>
  <si>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</si>
  <si>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</si>
  <si>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</si>
  <si>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</si>
  <si>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</si>
  <si>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</si>
  <si>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</si>
  <si>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</si>
  <si>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</si>
  <si>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</si>
  <si>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</si>
  <si>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</si>
  <si>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</si>
  <si>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</si>
  <si>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</si>
  <si>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</si>
  <si>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</si>
  <si>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</si>
  <si>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</si>
  <si>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</si>
  <si>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</si>
  <si>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</si>
  <si>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</si>
  <si>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</si>
  <si>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</si>
  <si>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</si>
  <si>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</si>
  <si>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</si>
  <si>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</si>
  <si>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</si>
  <si>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</si>
  <si>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</si>
  <si>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</si>
  <si>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</si>
  <si>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</si>
  <si>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</si>
  <si>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</si>
  <si>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</si>
  <si>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</si>
  <si>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</si>
  <si>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</si>
  <si>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</si>
  <si>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</si>
  <si>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</si>
  <si>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</si>
  <si>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</si>
  <si>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</si>
  <si>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</si>
  <si>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</si>
  <si>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</si>
  <si>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</si>
  <si>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</si>
  <si>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</si>
  <si>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</si>
  <si>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</si>
  <si>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</si>
  <si>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</si>
  <si>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</si>
  <si>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</si>
  <si>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</si>
  <si>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</si>
  <si>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</si>
  <si>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</si>
  <si>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</si>
  <si>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</si>
  <si>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</si>
  <si>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</si>
  <si>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</si>
  <si>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</si>
  <si>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</si>
  <si>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</si>
  <si>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</si>
  <si>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</si>
  <si>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</si>
  <si>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</si>
  <si>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</si>
  <si>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</si>
  <si>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</si>
  <si>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</si>
  <si>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</si>
  <si>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</si>
  <si>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</si>
  <si>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</si>
  <si>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</si>
  <si>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</si>
  <si>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</si>
  <si>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</si>
  <si>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</si>
  <si>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</si>
  <si>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</si>
  <si>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</si>
  <si>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</si>
  <si>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</si>
  <si>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</si>
  <si>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</si>
  <si>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</si>
  <si>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</si>
  <si>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</si>
  <si>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</si>
  <si>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</si>
  <si>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</si>
  <si>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</si>
  <si>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</si>
  <si>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</si>
  <si>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</si>
  <si>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</si>
  <si>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</si>
  <si>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</si>
  <si>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</si>
  <si>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</si>
  <si>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</si>
  <si>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</si>
  <si>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</si>
  <si>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</si>
  <si>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</si>
  <si>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</si>
  <si>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</si>
  <si>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</si>
  <si>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</si>
  <si>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</si>
  <si>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</si>
  <si>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</si>
  <si>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</si>
  <si>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</si>
  <si>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</si>
  <si>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</si>
  <si>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</si>
  <si>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</si>
  <si>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</si>
  <si>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</si>
  <si>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</si>
  <si>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</si>
  <si>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</si>
  <si>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</si>
  <si>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</si>
  <si>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</si>
  <si>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</si>
  <si>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</si>
  <si>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</si>
  <si>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</si>
  <si>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</si>
  <si>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</si>
  <si>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</si>
  <si>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</si>
  <si>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</si>
  <si>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</si>
  <si>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</si>
  <si>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</si>
  <si>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</si>
  <si>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</si>
  <si>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</si>
  <si>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</si>
  <si>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</si>
  <si>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</si>
  <si>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</si>
  <si>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</si>
  <si>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</si>
  <si>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</si>
  <si>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</si>
  <si>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</si>
  <si>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</si>
  <si>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</si>
  <si>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</si>
  <si>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</si>
  <si>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</si>
  <si>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</si>
  <si>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</si>
  <si>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</si>
  <si>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</si>
  <si>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</si>
  <si>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</si>
  <si>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</si>
  <si>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</si>
  <si>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</si>
  <si>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</si>
  <si>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</si>
  <si>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</si>
  <si>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</si>
  <si>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</si>
  <si>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</si>
  <si>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</si>
  <si>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</si>
  <si>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</si>
  <si>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</si>
  <si>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</si>
  <si>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</si>
  <si>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</si>
  <si>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</si>
  <si>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</si>
  <si>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</si>
  <si>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</si>
  <si>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</si>
  <si>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</si>
  <si>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</si>
  <si>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</si>
  <si>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</si>
  <si>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</si>
  <si>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</si>
  <si>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</si>
  <si>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</si>
  <si>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</si>
  <si>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</si>
  <si>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</si>
  <si>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</si>
  <si>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</si>
  <si>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</si>
  <si>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</si>
  <si>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</si>
  <si>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</si>
  <si>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</si>
  <si>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</si>
  <si>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</si>
  <si>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</si>
  <si>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</si>
  <si>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</si>
  <si>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</si>
  <si>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</si>
  <si>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</si>
  <si>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</si>
  <si>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</si>
  <si>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</si>
  <si>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</si>
  <si>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</si>
  <si>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</si>
  <si>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</si>
  <si>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</si>
  <si>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</si>
  <si>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</si>
  <si>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</si>
  <si>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</si>
  <si>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</si>
  <si>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</si>
  <si>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</si>
  <si>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</si>
  <si>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</si>
  <si>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</si>
  <si>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</si>
  <si>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</si>
  <si>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</si>
  <si>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</si>
  <si>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</si>
  <si>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</si>
  <si>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</si>
  <si>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</si>
  <si>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</si>
  <si>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</si>
  <si>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</si>
  <si>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</si>
  <si>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</si>
  <si>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</si>
  <si>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</si>
  <si>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</si>
  <si>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</si>
  <si>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</si>
  <si>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</si>
  <si>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</si>
  <si>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</si>
  <si>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</si>
  <si>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</si>
  <si>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</si>
  <si>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</si>
  <si>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</si>
  <si>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</si>
  <si>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</si>
  <si>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</si>
  <si>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</si>
  <si>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</si>
  <si>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</si>
  <si>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</si>
  <si>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</si>
  <si>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</si>
  <si>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</si>
  <si>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</si>
  <si>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</si>
  <si>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</si>
  <si>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</si>
  <si>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</si>
  <si>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</si>
  <si>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</si>
  <si>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</si>
  <si>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</si>
  <si>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</si>
  <si>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</si>
  <si>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</si>
  <si>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</si>
  <si>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</si>
  <si>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</si>
  <si>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</si>
  <si>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</si>
  <si>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</si>
  <si>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</si>
  <si>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</si>
  <si>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</si>
  <si>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</si>
  <si>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</si>
  <si>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</si>
  <si>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</si>
  <si>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</si>
  <si>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</si>
  <si>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</si>
  <si>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</si>
  <si>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</si>
  <si>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</si>
  <si>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</si>
  <si>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</si>
  <si>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</si>
  <si>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</si>
  <si>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</si>
  <si>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</si>
  <si>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</si>
  <si>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</si>
  <si>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</si>
  <si>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</si>
  <si>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</si>
  <si>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</si>
  <si>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</si>
  <si>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</si>
  <si>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</si>
  <si>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</si>
  <si>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</si>
  <si>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</si>
  <si>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</si>
  <si>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</si>
  <si>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</si>
  <si>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</si>
  <si>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</si>
  <si>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</si>
  <si>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</si>
  <si>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</si>
  <si>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</si>
  <si>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</si>
  <si>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</si>
  <si>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</si>
  <si>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</si>
  <si>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</si>
  <si>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</si>
  <si>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</si>
  <si>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</si>
  <si>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</si>
  <si>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</si>
  <si>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</si>
  <si>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</si>
  <si>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</si>
  <si>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</si>
  <si>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</si>
  <si>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</si>
  <si>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</si>
  <si>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</si>
  <si>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</si>
  <si>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</si>
  <si>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</si>
  <si>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</si>
  <si>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</si>
  <si>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</si>
  <si>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</si>
  <si>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</si>
  <si>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</si>
  <si>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</si>
  <si>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</si>
  <si>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</si>
  <si>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</si>
  <si>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</si>
  <si>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</si>
  <si>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</si>
  <si>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</si>
  <si>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</si>
  <si>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</si>
  <si>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</si>
  <si>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</si>
  <si>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</si>
  <si>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</si>
  <si>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</si>
  <si>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</si>
  <si>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</si>
  <si>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</si>
  <si>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</si>
  <si>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</si>
  <si>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</si>
  <si>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</si>
  <si>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</si>
  <si>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</si>
  <si>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</si>
  <si>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</si>
  <si>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</si>
  <si>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</si>
  <si>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</si>
  <si>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</si>
  <si>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</si>
  <si>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</si>
  <si>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</si>
  <si>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</si>
  <si>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</si>
  <si>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</si>
  <si>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</si>
  <si>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</si>
  <si>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</si>
  <si>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</si>
  <si>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</si>
  <si>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</si>
  <si>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</si>
  <si>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</si>
  <si>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</si>
  <si>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</si>
  <si>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</si>
  <si>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</si>
  <si>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</si>
  <si>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</si>
  <si>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</si>
  <si>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</si>
  <si>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</si>
  <si>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</si>
  <si>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</si>
  <si>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</si>
  <si>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</si>
  <si>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</si>
  <si>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</si>
  <si>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</si>
  <si>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</si>
  <si>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</si>
  <si>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</si>
  <si>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</si>
  <si>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</si>
  <si>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</si>
  <si>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</si>
  <si>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</si>
  <si>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</si>
  <si>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</si>
  <si>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</si>
  <si>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</si>
  <si>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</si>
  <si>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</si>
  <si>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</si>
  <si>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</si>
  <si>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</si>
  <si>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</si>
  <si>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</si>
  <si>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</si>
  <si>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</si>
  <si>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</si>
  <si>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</si>
  <si>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</si>
  <si>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</si>
  <si>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</si>
  <si>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</si>
  <si>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</si>
  <si>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</si>
  <si>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</si>
  <si>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</si>
  <si>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</si>
  <si>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</si>
  <si>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</si>
  <si>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</si>
  <si>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</si>
  <si>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</si>
  <si>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</si>
  <si>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</si>
  <si>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</si>
  <si>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</si>
  <si>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</si>
  <si>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</si>
  <si>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</si>
  <si>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</si>
  <si>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</si>
  <si>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</si>
  <si>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</si>
  <si>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</si>
  <si>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</si>
  <si>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</si>
  <si>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</si>
  <si>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</si>
  <si>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</si>
  <si>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</si>
  <si>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</si>
  <si>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</si>
  <si>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</si>
  <si>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</si>
  <si>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</si>
  <si>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</si>
  <si>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</si>
  <si>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</si>
  <si>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</si>
  <si>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</si>
  <si>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</si>
  <si>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</si>
  <si>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</si>
  <si>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</si>
  <si>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</si>
  <si>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</si>
  <si>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</si>
  <si>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</si>
  <si>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</si>
  <si>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</si>
  <si>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</si>
  <si>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</si>
  <si>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</si>
  <si>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</si>
  <si>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</si>
  <si>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</si>
  <si>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</si>
  <si>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</si>
  <si>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</si>
  <si>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</si>
  <si>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</si>
  <si>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</si>
  <si>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</si>
  <si>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</si>
  <si>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</si>
  <si>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</si>
  <si>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</si>
  <si>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</si>
  <si>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</si>
  <si>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</si>
  <si>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</si>
  <si>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</si>
  <si>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</si>
  <si>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</si>
  <si>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</si>
  <si>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</si>
  <si>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</si>
  <si>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</si>
  <si>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</si>
  <si>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</si>
  <si>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</si>
  <si>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</si>
  <si>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</si>
  <si>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</si>
  <si>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</si>
  <si>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</si>
  <si>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</si>
  <si>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</si>
  <si>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</si>
  <si>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</si>
  <si>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</si>
  <si>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</si>
  <si>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</si>
  <si>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</si>
  <si>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</si>
  <si>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</si>
  <si>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</si>
  <si>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</si>
  <si>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</si>
  <si>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</si>
  <si>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</si>
  <si>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</si>
  <si>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</si>
  <si>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</si>
  <si>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</si>
  <si>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</si>
  <si>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</si>
  <si>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</si>
  <si>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</si>
  <si>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</si>
  <si>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</si>
  <si>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</si>
  <si>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</si>
  <si>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</si>
  <si>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</si>
  <si>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</si>
  <si>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</si>
  <si>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</si>
  <si>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</si>
  <si>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</si>
  <si>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</si>
  <si>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</si>
  <si>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</si>
  <si>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</si>
  <si>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</si>
  <si>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</si>
  <si>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</si>
  <si>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</si>
  <si>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</si>
  <si>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</si>
  <si>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</si>
  <si>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</si>
  <si>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</si>
  <si>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</si>
  <si>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</si>
  <si>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</si>
  <si>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</si>
  <si>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</si>
  <si>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</si>
  <si>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</si>
  <si>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</si>
  <si>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</si>
  <si>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</si>
  <si>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</si>
  <si>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</si>
  <si>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</si>
  <si>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</si>
  <si>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</si>
  <si>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</si>
  <si>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</si>
  <si>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</si>
  <si>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</si>
  <si>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</si>
  <si>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</si>
  <si>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</si>
  <si>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</si>
  <si>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</si>
  <si>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</si>
  <si>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</si>
  <si>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</si>
  <si>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</si>
  <si>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</si>
  <si>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</si>
  <si>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</si>
  <si>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</si>
  <si>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</si>
  <si>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</si>
  <si>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</si>
  <si>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</si>
  <si>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</si>
  <si>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</si>
  <si>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</si>
  <si>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</si>
  <si>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</si>
  <si>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</si>
  <si>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</si>
  <si>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</si>
  <si>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</si>
  <si>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</si>
  <si>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</si>
  <si>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</si>
  <si>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</si>
  <si>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</si>
  <si>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</si>
  <si>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</si>
  <si>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</si>
  <si>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</si>
  <si>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</si>
  <si>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</si>
  <si>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</si>
  <si>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</si>
  <si>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</si>
  <si>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</si>
  <si>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</si>
  <si>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</si>
  <si>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</si>
  <si>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</si>
  <si>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</si>
  <si>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</si>
  <si>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</si>
  <si>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</si>
  <si>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</si>
  <si>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</si>
  <si>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</si>
  <si>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</si>
  <si>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</si>
  <si>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</si>
  <si>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</si>
  <si>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</si>
  <si>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</si>
  <si>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</si>
  <si>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</si>
  <si>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</si>
  <si>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</si>
  <si>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</si>
  <si>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</si>
  <si>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</si>
  <si>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</si>
  <si>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</si>
  <si>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</si>
  <si>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</si>
  <si>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</si>
  <si>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</si>
  <si>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</si>
  <si>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</si>
  <si>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</si>
  <si>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</si>
  <si>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</si>
  <si>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</si>
  <si>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</si>
  <si>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</si>
  <si>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</si>
  <si>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</si>
  <si>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</si>
  <si>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</si>
  <si>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</si>
  <si>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</si>
  <si>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</si>
  <si>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</si>
  <si>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</si>
  <si>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</si>
  <si>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</si>
  <si>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</si>
  <si>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</si>
  <si>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</si>
  <si>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</si>
  <si>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</si>
  <si>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</si>
  <si>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</si>
  <si>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</si>
  <si>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</si>
  <si>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</si>
  <si>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</si>
  <si>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</si>
  <si>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</si>
  <si>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</si>
  <si>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</si>
  <si>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</si>
  <si>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</si>
  <si>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</si>
  <si>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</si>
  <si>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</si>
  <si>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</si>
  <si>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</si>
  <si>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</si>
  <si>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</si>
  <si>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</si>
  <si>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</si>
  <si>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</si>
  <si>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</si>
  <si>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</si>
  <si>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</si>
  <si>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</si>
  <si>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</si>
  <si>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</si>
  <si>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</si>
  <si>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</si>
  <si>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</si>
  <si>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</si>
  <si>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</si>
  <si>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</si>
  <si>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</si>
  <si>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</si>
  <si>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</si>
  <si>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</si>
  <si>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</si>
  <si>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</si>
  <si>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</si>
  <si>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</si>
  <si>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</si>
  <si>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</si>
  <si>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</si>
  <si>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</si>
  <si>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</si>
  <si>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</si>
  <si>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</si>
  <si>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</si>
  <si>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</si>
  <si>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</si>
  <si>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</si>
  <si>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</si>
  <si>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</si>
  <si>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</si>
  <si>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</si>
  <si>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</si>
  <si>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</si>
  <si>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</si>
  <si>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</si>
  <si>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</si>
  <si>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</si>
  <si>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</si>
  <si>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</si>
  <si>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</si>
  <si>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</si>
  <si>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</si>
  <si>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</si>
  <si>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</si>
  <si>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</si>
  <si>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</si>
  <si>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</si>
  <si>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</si>
  <si>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</si>
  <si>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</si>
  <si>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</si>
  <si>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</si>
  <si>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</si>
  <si>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</si>
  <si>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</si>
  <si>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</si>
  <si>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</si>
  <si>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</si>
  <si>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</si>
  <si>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</si>
  <si>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</si>
  <si>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</si>
  <si>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</si>
  <si>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</si>
  <si>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</si>
  <si>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</si>
  <si>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</si>
  <si>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</si>
  <si>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</si>
  <si>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</si>
  <si>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</si>
  <si>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</si>
  <si>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</si>
  <si>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</si>
  <si>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</si>
  <si>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</si>
  <si>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</si>
  <si>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</si>
  <si>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</si>
  <si>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</si>
  <si>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</si>
  <si>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</si>
  <si>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</si>
  <si>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</si>
  <si>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</si>
  <si>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</si>
  <si>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</si>
  <si>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</si>
  <si>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</si>
  <si>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</si>
  <si>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</si>
  <si>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</si>
  <si>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</si>
  <si>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</si>
  <si>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</si>
  <si>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</si>
  <si>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</si>
  <si>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</si>
  <si>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</si>
  <si>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</si>
  <si>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</si>
  <si>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</si>
  <si>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</si>
  <si>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</si>
  <si>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</si>
  <si>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</si>
  <si>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</si>
  <si>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</si>
  <si>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</si>
  <si>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</si>
  <si>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</si>
  <si>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</si>
  <si>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</si>
  <si>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</si>
  <si>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</si>
  <si>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</si>
  <si>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</si>
  <si>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</si>
  <si>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</si>
  <si>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</si>
  <si>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</si>
  <si>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</si>
  <si>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</si>
  <si>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</si>
  <si>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</si>
  <si>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</si>
  <si>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</si>
  <si>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</si>
  <si>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</si>
  <si>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</si>
  <si>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</si>
  <si>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</si>
  <si>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</si>
  <si>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</si>
  <si>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</si>
  <si>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</si>
  <si>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</si>
  <si>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</si>
  <si>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</si>
  <si>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</si>
  <si>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</si>
  <si>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</si>
  <si>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</si>
  <si>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</si>
  <si>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</si>
  <si>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</si>
  <si>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</si>
  <si>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</si>
  <si>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</si>
  <si>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</si>
  <si>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</si>
  <si>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</si>
  <si>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</si>
  <si>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</si>
  <si>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</si>
  <si>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</si>
  <si>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</si>
  <si>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</si>
  <si>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</si>
  <si>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</si>
  <si>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</si>
  <si>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</si>
  <si>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</si>
  <si>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</si>
  <si>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</si>
  <si>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</si>
  <si>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</si>
  <si>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</si>
  <si>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</si>
  <si>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</si>
  <si>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</si>
  <si>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</si>
  <si>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</si>
  <si>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</si>
  <si>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</si>
  <si>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</si>
  <si>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</si>
  <si>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</si>
  <si>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</si>
  <si>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</si>
  <si>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</si>
  <si>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</si>
  <si>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</si>
  <si>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</si>
  <si>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</si>
  <si>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</si>
  <si>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</si>
  <si>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</si>
  <si>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</si>
  <si>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</si>
  <si>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</si>
  <si>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</si>
  <si>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</si>
  <si>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</si>
  <si>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</si>
  <si>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</si>
  <si>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</si>
  <si>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</si>
  <si>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</si>
  <si>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</si>
  <si>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</si>
  <si>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</si>
  <si>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</si>
  <si>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</si>
  <si>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</si>
  <si>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</si>
  <si>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</si>
  <si>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</si>
  <si>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</si>
  <si>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</si>
  <si>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</si>
  <si>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</si>
  <si>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</si>
  <si>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</si>
  <si>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</si>
  <si>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</si>
  <si>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</si>
  <si>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</si>
  <si>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</si>
  <si>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</si>
  <si>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</si>
  <si>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</si>
  <si>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</si>
  <si>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</si>
  <si>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</si>
  <si>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</si>
  <si>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</si>
  <si>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</si>
  <si>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</si>
  <si>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</si>
  <si>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</si>
  <si>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</si>
  <si>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</si>
  <si>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</si>
  <si>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</si>
  <si>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</si>
  <si>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</si>
  <si>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</si>
  <si>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</si>
  <si>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</si>
  <si>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</si>
  <si>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</si>
  <si>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</si>
  <si>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</si>
  <si>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</si>
  <si>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</si>
  <si>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</si>
  <si>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</si>
  <si>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</si>
  <si>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</si>
  <si>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</si>
  <si>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</si>
  <si>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</si>
  <si>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</si>
  <si>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</si>
  <si>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</si>
  <si>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</si>
  <si>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</si>
  <si>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</si>
  <si>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</si>
  <si>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</si>
  <si>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</si>
  <si>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</si>
  <si>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</si>
  <si>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</si>
  <si>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</si>
  <si>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</si>
  <si>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</si>
  <si>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</si>
  <si>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</si>
  <si>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</si>
  <si>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</si>
  <si>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</si>
  <si>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</si>
  <si>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</si>
  <si>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</si>
  <si>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</si>
  <si>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</si>
  <si>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</si>
  <si>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</si>
  <si>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</si>
  <si>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</si>
  <si>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</si>
  <si>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</si>
  <si>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</si>
  <si>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</si>
  <si>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</si>
  <si>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</si>
  <si>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</si>
  <si>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</si>
  <si>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</si>
  <si>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</si>
  <si>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</si>
  <si>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</si>
  <si>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</si>
  <si>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</si>
  <si>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</si>
  <si>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</si>
  <si>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</si>
  <si>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</si>
  <si>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</si>
  <si>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</si>
  <si>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</si>
  <si>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</si>
  <si>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</si>
  <si>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</si>
  <si>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</si>
  <si>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</si>
  <si>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</si>
  <si>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</si>
  <si>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</si>
  <si>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</si>
  <si>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</si>
  <si>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</si>
  <si>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</si>
  <si>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</si>
  <si>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</si>
  <si>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</si>
  <si>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</si>
  <si>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</si>
  <si>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</si>
  <si>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</si>
  <si>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</si>
  <si>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</si>
  <si>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</si>
  <si>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</si>
  <si>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</si>
  <si>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</si>
  <si>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</si>
  <si>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</si>
  <si>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</si>
  <si>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</si>
  <si>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</si>
  <si>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</si>
  <si>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</si>
  <si>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</si>
  <si>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</si>
  <si>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</si>
  <si>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</si>
  <si>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</si>
  <si>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</si>
  <si>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</si>
  <si>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</si>
  <si>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</si>
  <si>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</si>
  <si>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</si>
  <si>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</si>
  <si>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</si>
  <si>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</si>
  <si>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</si>
  <si>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</si>
  <si>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</si>
  <si>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</si>
  <si>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</si>
  <si>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</si>
  <si>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</si>
  <si>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</si>
  <si>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</si>
  <si>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</si>
  <si>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</si>
  <si>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</si>
  <si>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</si>
  <si>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</si>
  <si>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</si>
  <si>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</si>
  <si>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</si>
  <si>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</si>
  <si>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</si>
  <si>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</si>
  <si>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</si>
  <si>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</si>
  <si>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</si>
  <si>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</si>
  <si>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</si>
  <si>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</si>
  <si>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</si>
  <si>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</si>
  <si>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</si>
  <si>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</si>
  <si>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</si>
  <si>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</si>
  <si>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</si>
  <si>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</si>
  <si>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</si>
  <si>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</si>
  <si>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</si>
  <si>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</si>
  <si>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</si>
  <si>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</si>
  <si>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</si>
  <si>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</si>
  <si>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</si>
  <si>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</si>
  <si>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</si>
  <si>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</si>
  <si>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</si>
  <si>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</si>
  <si>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</si>
  <si>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</si>
  <si>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</si>
  <si>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</si>
  <si>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</si>
  <si>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</si>
  <si>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</si>
  <si>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</si>
  <si>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</si>
  <si>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</si>
  <si>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</si>
  <si>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</si>
  <si>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</si>
  <si>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</si>
  <si>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</si>
  <si>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</si>
  <si>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</si>
  <si>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</si>
  <si>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</si>
  <si>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</si>
  <si>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</si>
  <si>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</si>
  <si>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</si>
  <si>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</si>
  <si>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</si>
  <si>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</si>
  <si>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</si>
  <si>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</si>
  <si>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</si>
  <si>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</si>
  <si>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</si>
  <si>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</si>
  <si>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</si>
  <si>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</si>
  <si>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</si>
  <si>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</si>
  <si>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</si>
  <si>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</si>
  <si>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</si>
  <si>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</si>
  <si>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</si>
  <si>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</si>
  <si>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</si>
  <si>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</si>
  <si>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</si>
  <si>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</si>
  <si>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</si>
  <si>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</si>
  <si>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</si>
  <si>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</si>
  <si>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</si>
  <si>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</si>
  <si>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</si>
  <si>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</si>
  <si>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</si>
  <si>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</si>
  <si>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</si>
  <si>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</si>
  <si>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</si>
  <si>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</si>
  <si>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</si>
  <si>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</si>
  <si>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</si>
  <si>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</si>
  <si>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</si>
  <si>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</si>
  <si>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</si>
  <si>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</si>
  <si>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</si>
  <si>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</si>
  <si>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</si>
  <si>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</si>
  <si>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</si>
  <si>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</si>
  <si>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</si>
  <si>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</si>
  <si>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</si>
  <si>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</si>
  <si>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</si>
  <si>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</si>
  <si>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</si>
  <si>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</si>
  <si>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</si>
  <si>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</si>
  <si>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</si>
  <si>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</si>
  <si>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</si>
  <si>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</si>
  <si>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</si>
  <si>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</si>
  <si>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</si>
  <si>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</si>
  <si>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</si>
  <si>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</si>
  <si>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</si>
  <si>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</si>
  <si>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</si>
  <si>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</si>
  <si>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</si>
  <si>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</si>
  <si>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</si>
  <si>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</si>
  <si>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</si>
  <si>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</si>
  <si>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</si>
  <si>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</si>
  <si>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</si>
  <si>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</si>
  <si>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</si>
  <si>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</si>
  <si>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</si>
  <si>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</si>
  <si>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</si>
  <si>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</si>
  <si>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</si>
  <si>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</si>
  <si>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</si>
  <si>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</si>
  <si>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</si>
  <si>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</si>
  <si>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</si>
  <si>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</si>
  <si>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</si>
  <si>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</si>
  <si>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</si>
  <si>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</si>
  <si>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</si>
  <si>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</si>
  <si>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</si>
  <si>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</si>
  <si>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</si>
  <si>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</si>
  <si>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</si>
  <si>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</si>
  <si>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</si>
  <si>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</si>
  <si>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</si>
  <si>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</si>
  <si>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</si>
  <si>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</si>
  <si>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</si>
  <si>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</si>
  <si>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</si>
  <si>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</si>
  <si>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</si>
  <si>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</si>
  <si>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</si>
  <si>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</si>
  <si>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</si>
  <si>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</si>
  <si>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</si>
  <si>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</si>
  <si>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</si>
  <si>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</si>
  <si>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</si>
  <si>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</si>
  <si>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</si>
  <si>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</si>
  <si>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</si>
  <si>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</si>
  <si>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</si>
  <si>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</si>
  <si>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</si>
  <si>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</si>
  <si>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</si>
  <si>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</si>
  <si>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</si>
  <si>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</si>
  <si>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</si>
  <si>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</si>
  <si>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</si>
  <si>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</si>
  <si>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</si>
  <si>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</si>
  <si>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</si>
  <si>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</si>
  <si>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</si>
  <si>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</si>
  <si>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</si>
  <si>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</si>
  <si>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</si>
  <si>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</si>
  <si>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</si>
  <si>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</si>
  <si>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</si>
  <si>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</si>
  <si>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</si>
  <si>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</si>
  <si>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</si>
  <si>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</si>
  <si>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</si>
  <si>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</si>
  <si>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</si>
  <si>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</si>
  <si>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</si>
  <si>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</si>
  <si>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</si>
  <si>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</si>
  <si>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</si>
  <si>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</si>
  <si>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</si>
  <si>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</si>
  <si>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</si>
  <si>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</si>
  <si>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</si>
  <si>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</si>
  <si>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</si>
  <si>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</si>
  <si>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</si>
  <si>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</si>
  <si>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</si>
  <si>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</si>
  <si>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</si>
  <si>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</si>
  <si>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</si>
  <si>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</si>
  <si>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</si>
  <si>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</si>
  <si>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</si>
  <si>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</si>
  <si>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</si>
  <si>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</si>
  <si>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</si>
  <si>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</si>
  <si>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</si>
  <si>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</si>
  <si>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</si>
  <si>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</si>
  <si>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</si>
  <si>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</si>
  <si>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</si>
  <si>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</si>
  <si>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</si>
  <si>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</si>
  <si>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</si>
  <si>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</si>
  <si>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</si>
  <si>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</si>
  <si>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</si>
  <si>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</si>
  <si>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</si>
  <si>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</si>
  <si>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</si>
  <si>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</si>
  <si>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</si>
  <si>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</si>
  <si>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</si>
  <si>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</si>
  <si>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</si>
  <si>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</si>
  <si>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</si>
  <si>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</si>
  <si>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</si>
  <si>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</si>
  <si>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</si>
  <si>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</si>
  <si>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</si>
  <si>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</si>
  <si>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</si>
  <si>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</si>
  <si>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</si>
  <si>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</si>
  <si>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</si>
  <si>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</si>
  <si>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</si>
  <si>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</si>
  <si>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</si>
  <si>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</si>
  <si>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</si>
  <si>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</si>
  <si>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</si>
  <si>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</si>
  <si>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</si>
  <si>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</si>
  <si>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</si>
  <si>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</si>
  <si>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</si>
  <si>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</si>
  <si>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</si>
  <si>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</si>
  <si>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</si>
  <si>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</si>
  <si>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</si>
  <si>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</si>
  <si>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</si>
  <si>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</si>
  <si>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</si>
  <si>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</si>
  <si>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</si>
  <si>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</si>
  <si>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</si>
  <si>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</si>
  <si>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</si>
  <si>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</si>
  <si>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</si>
  <si>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</si>
  <si>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</si>
  <si>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</si>
  <si>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</si>
  <si>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</si>
  <si>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</si>
  <si>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</si>
  <si>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</si>
  <si>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</si>
  <si>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</si>
  <si>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</si>
  <si>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</si>
  <si>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</si>
  <si>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</si>
  <si>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</si>
  <si>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</si>
  <si>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</si>
  <si>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</si>
  <si>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</si>
  <si>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</si>
  <si>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</si>
  <si>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</si>
  <si>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</si>
  <si>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</si>
  <si>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</si>
  <si>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</si>
  <si>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</si>
  <si>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</si>
  <si>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</si>
  <si>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</si>
  <si>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</si>
  <si>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</si>
  <si>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</si>
  <si>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</si>
  <si>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</si>
  <si>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</si>
  <si>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</si>
  <si>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</si>
  <si>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</si>
  <si>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</si>
  <si>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</si>
  <si>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</si>
  <si>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</si>
  <si>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</si>
  <si>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</si>
  <si>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</si>
  <si>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</si>
  <si>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</si>
  <si>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</si>
  <si>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</si>
  <si>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</si>
  <si>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</si>
  <si>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</si>
  <si>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</si>
  <si>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</si>
  <si>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</si>
  <si>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</si>
  <si>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</si>
  <si>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</si>
  <si>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</si>
  <si>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</si>
  <si>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</si>
  <si>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</si>
  <si>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</si>
  <si>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</si>
  <si>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</si>
  <si>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</si>
  <si>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</si>
  <si>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</si>
  <si>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</si>
  <si>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</si>
  <si>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</si>
  <si>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</si>
  <si>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</si>
  <si>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</si>
  <si>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</si>
  <si>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</si>
  <si>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</si>
  <si>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</si>
  <si>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</si>
  <si>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</si>
  <si>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</si>
  <si>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</si>
  <si>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</si>
  <si>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</si>
  <si>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</si>
  <si>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</si>
  <si>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</si>
  <si>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</si>
  <si>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</si>
  <si>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</si>
  <si>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</si>
  <si>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</si>
  <si>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</si>
  <si>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</si>
  <si>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</si>
  <si>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</si>
  <si>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</si>
  <si>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</si>
  <si>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</si>
  <si>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</si>
  <si>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</si>
  <si>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</si>
  <si>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</si>
  <si>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</si>
  <si>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</si>
  <si>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</si>
  <si>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</si>
  <si>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</si>
  <si>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</si>
  <si>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</si>
  <si>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</si>
  <si>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</si>
  <si>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</si>
  <si>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</si>
  <si>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</si>
  <si>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</si>
  <si>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</si>
  <si>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</si>
  <si>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</si>
  <si>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</si>
  <si>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</si>
  <si>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</si>
  <si>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</si>
  <si>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</si>
  <si>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</si>
  <si>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</si>
  <si>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</si>
  <si>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</si>
  <si>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</si>
  <si>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</si>
  <si>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</si>
  <si>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</si>
  <si>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</si>
  <si>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</si>
  <si>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</si>
  <si>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</si>
  <si>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</si>
  <si>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</si>
  <si>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</si>
  <si>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</si>
  <si>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</si>
  <si>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</si>
  <si>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</si>
  <si>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</si>
  <si>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</si>
  <si>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</si>
  <si>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</si>
  <si>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</si>
  <si>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</si>
  <si>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</si>
  <si>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</si>
  <si>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</si>
  <si>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</si>
  <si>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</si>
  <si>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</si>
  <si>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</si>
  <si>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</si>
  <si>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</si>
  <si>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</si>
  <si>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</si>
  <si>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</si>
  <si>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</si>
  <si>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</si>
  <si>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</si>
  <si>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</si>
  <si>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</si>
  <si>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</si>
  <si>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</si>
  <si>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</si>
  <si>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</si>
  <si>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</si>
  <si>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</si>
  <si>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</si>
  <si>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</si>
  <si>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</si>
  <si>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</si>
  <si>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</si>
  <si>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</si>
  <si>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</si>
  <si>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</si>
  <si>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</si>
  <si>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</si>
  <si>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</si>
  <si>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</si>
  <si>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</si>
  <si>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</si>
  <si>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</si>
  <si>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</si>
  <si>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</si>
  <si>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</si>
  <si>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</si>
  <si>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</si>
  <si>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</si>
  <si>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</si>
  <si>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</si>
  <si>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</si>
  <si>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</si>
  <si>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</si>
  <si>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</si>
  <si>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</si>
  <si>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</si>
  <si>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</si>
  <si>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</si>
  <si>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</si>
  <si>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</si>
  <si>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</si>
  <si>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</si>
  <si>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</si>
  <si>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</si>
  <si>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</si>
  <si>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</si>
  <si>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</si>
  <si>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</si>
  <si>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</si>
  <si>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</si>
  <si>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</si>
  <si>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</si>
  <si>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</si>
  <si>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</si>
  <si>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</si>
  <si>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</si>
  <si>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</si>
  <si>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</si>
  <si>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</si>
  <si>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</si>
  <si>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</si>
  <si>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</si>
  <si>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</si>
  <si>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</si>
  <si>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</si>
  <si>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</si>
  <si>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</si>
  <si>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</si>
  <si>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</si>
  <si>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</si>
  <si>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</si>
  <si>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</si>
  <si>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</si>
  <si>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</si>
  <si>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</si>
  <si>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</si>
  <si>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</si>
  <si>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</si>
  <si>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</si>
  <si>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</si>
  <si>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</si>
  <si>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</si>
  <si>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</si>
  <si>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</si>
  <si>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</si>
  <si>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</si>
  <si>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</si>
  <si>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</si>
  <si>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</si>
  <si>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</si>
  <si>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</si>
  <si>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</si>
  <si>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</si>
  <si>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</si>
  <si>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</si>
  <si>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</si>
  <si>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</si>
  <si>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</si>
  <si>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</si>
  <si>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</si>
  <si>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</si>
  <si>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</si>
  <si>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</si>
  <si>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</si>
  <si>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</si>
  <si>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</si>
  <si>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</si>
  <si>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</si>
  <si>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</si>
  <si>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</si>
  <si>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</si>
  <si>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</si>
  <si>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</si>
  <si>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</si>
  <si>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</si>
  <si>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</si>
  <si>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</si>
  <si>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</si>
  <si>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</si>
  <si>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</si>
  <si>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</si>
  <si>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</si>
  <si>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</si>
  <si>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</si>
  <si>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</si>
  <si>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</si>
  <si>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</si>
  <si>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</si>
  <si>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</si>
  <si>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</si>
  <si>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</si>
  <si>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</si>
  <si>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</si>
  <si>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</si>
  <si>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</si>
  <si>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</si>
  <si>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</si>
  <si>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</si>
  <si>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</si>
  <si>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</si>
  <si>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</si>
  <si>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</si>
  <si>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</si>
  <si>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</si>
  <si>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</si>
  <si>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</si>
  <si>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</si>
  <si>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</si>
  <si>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</si>
  <si>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</si>
  <si>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</si>
  <si>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</si>
  <si>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</si>
  <si>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</si>
  <si>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</si>
  <si>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</si>
  <si>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</si>
  <si>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</si>
  <si>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</si>
  <si>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</si>
  <si>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</si>
  <si>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</si>
  <si>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</si>
  <si>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</si>
  <si>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</si>
  <si>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</si>
  <si>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</si>
  <si>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</si>
  <si>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</si>
  <si>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</si>
  <si>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</si>
  <si>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</si>
  <si>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</si>
  <si>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</si>
  <si>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</si>
  <si>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</si>
  <si>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</si>
  <si>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</si>
  <si>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</si>
  <si>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</si>
  <si>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</si>
  <si>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</si>
  <si>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</si>
  <si>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</si>
  <si>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</si>
  <si>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</si>
  <si>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</si>
  <si>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</si>
  <si>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</si>
  <si>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</si>
  <si>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</si>
  <si>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</si>
  <si>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</si>
  <si>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</si>
  <si>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</si>
  <si>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</si>
  <si>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</si>
  <si>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</si>
  <si>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</si>
  <si>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</si>
  <si>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</si>
  <si>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</si>
  <si>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</si>
  <si>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</si>
  <si>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</si>
  <si>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</si>
  <si>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</si>
  <si>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</si>
  <si>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</si>
  <si>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</si>
  <si>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</si>
  <si>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</si>
  <si>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</si>
  <si>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</si>
  <si>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</si>
  <si>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</si>
  <si>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</si>
  <si>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</si>
  <si>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</si>
  <si>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</si>
  <si>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</si>
  <si>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</si>
  <si>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</si>
  <si>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</si>
  <si>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</si>
  <si>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</si>
  <si>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</si>
  <si>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</si>
  <si>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</si>
  <si>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</si>
  <si>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</si>
  <si>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</si>
  <si>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</si>
  <si>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</si>
  <si>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</si>
  <si>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</si>
  <si>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</si>
  <si>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</si>
  <si>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</si>
  <si>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</si>
  <si>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</si>
  <si>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</si>
  <si>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</si>
  <si>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</si>
  <si>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</si>
  <si>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</si>
  <si>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</si>
  <si>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</si>
  <si>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</si>
  <si>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</si>
  <si>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</si>
  <si>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</si>
  <si>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</si>
  <si>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</si>
  <si>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</si>
  <si>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</si>
  <si>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</si>
  <si>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</si>
  <si>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</si>
  <si>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</si>
  <si>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</si>
  <si>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</si>
  <si>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</si>
  <si>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</si>
  <si>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</si>
  <si>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</si>
  <si>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</si>
  <si>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</si>
  <si>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</si>
  <si>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</si>
  <si>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</si>
  <si>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</si>
  <si>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</si>
  <si>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</si>
  <si>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</si>
  <si>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</si>
  <si>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</si>
  <si>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</si>
  <si>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</si>
  <si>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</si>
  <si>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</si>
  <si>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</si>
  <si>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</si>
  <si>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</si>
  <si>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</si>
  <si>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</si>
  <si>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</si>
  <si>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</si>
  <si>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</si>
  <si>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</si>
  <si>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</si>
  <si>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</si>
  <si>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</si>
  <si>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</si>
  <si>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</si>
  <si>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</si>
  <si>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</si>
  <si>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</si>
  <si>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</si>
  <si>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</si>
  <si>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</si>
  <si>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</si>
  <si>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</si>
  <si>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</si>
  <si>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</si>
  <si>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</si>
  <si>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</si>
  <si>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</si>
  <si>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</si>
  <si>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</si>
  <si>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</si>
  <si>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</si>
  <si>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</si>
  <si>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</si>
  <si>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</si>
  <si>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</si>
  <si>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</si>
  <si>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</si>
  <si>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</si>
  <si>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</si>
  <si>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</si>
  <si>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</si>
  <si>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</si>
  <si>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</si>
  <si>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</si>
  <si>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</si>
  <si>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</si>
  <si>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</si>
  <si>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</si>
  <si>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</si>
  <si>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</si>
  <si>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</si>
  <si>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</si>
  <si>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</si>
  <si>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</si>
  <si>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</si>
  <si>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</si>
  <si>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</si>
  <si>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</si>
  <si>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</si>
  <si>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</si>
  <si>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</si>
  <si>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</si>
  <si>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</si>
  <si>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</si>
  <si>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</si>
  <si>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</si>
  <si>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</si>
  <si>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</si>
  <si>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</si>
  <si>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</si>
  <si>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</si>
  <si>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</si>
  <si>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</si>
  <si>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</si>
  <si>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</si>
  <si>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</si>
  <si>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</si>
  <si>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</si>
  <si>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</si>
  <si>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</si>
  <si>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</si>
  <si>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</si>
  <si>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</si>
  <si>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</si>
  <si>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</si>
  <si>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</si>
  <si>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</si>
  <si>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</si>
  <si>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</si>
  <si>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</si>
  <si>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</si>
  <si>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</si>
  <si>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</si>
  <si>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</si>
  <si>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</si>
  <si>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</si>
  <si>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</si>
  <si>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</si>
  <si>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</si>
  <si>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</si>
  <si>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</si>
  <si>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</si>
  <si>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</si>
  <si>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</si>
  <si>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</si>
  <si>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</si>
  <si>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</si>
  <si>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</si>
  <si>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</si>
  <si>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</si>
  <si>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</si>
  <si>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</si>
  <si>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</si>
  <si>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</si>
  <si>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</si>
  <si>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</si>
  <si>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</si>
  <si>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</si>
  <si>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</si>
  <si>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</si>
  <si>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</si>
  <si>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</si>
  <si>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</si>
  <si>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</si>
  <si>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</si>
  <si>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</si>
  <si>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</si>
  <si>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</si>
  <si>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</si>
  <si>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</si>
  <si>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</si>
  <si>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</si>
  <si>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</si>
  <si>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</si>
  <si>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</si>
  <si>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</si>
  <si>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</si>
  <si>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</si>
  <si>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</si>
  <si>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</si>
  <si>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</si>
  <si>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</si>
  <si>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</si>
  <si>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</si>
  <si>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</si>
  <si>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</si>
  <si>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</si>
  <si>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</si>
  <si>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</si>
  <si>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</si>
  <si>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</si>
  <si>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</si>
  <si>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</si>
  <si>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</si>
  <si>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</si>
  <si>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</si>
  <si>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</si>
  <si>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</si>
  <si>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</si>
  <si>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</si>
  <si>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</si>
  <si>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</si>
  <si>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</si>
  <si>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</si>
  <si>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</si>
  <si>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</si>
  <si>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</si>
  <si>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</si>
  <si>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</si>
  <si>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</si>
  <si>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</si>
  <si>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</si>
  <si>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</si>
  <si>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</si>
  <si>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</si>
  <si>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</si>
  <si>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</si>
  <si>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</si>
  <si>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</si>
  <si>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</si>
  <si>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</si>
  <si>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</si>
  <si>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</si>
  <si>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</si>
  <si>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</si>
  <si>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</si>
  <si>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</si>
  <si>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</si>
  <si>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</si>
  <si>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</si>
  <si>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</si>
  <si>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</si>
  <si>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</si>
  <si>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</si>
  <si>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</si>
  <si>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</si>
  <si>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</si>
  <si>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</si>
  <si>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</si>
  <si>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</si>
  <si>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</si>
  <si>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</si>
  <si>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</si>
  <si>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</si>
  <si>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</si>
  <si>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</si>
  <si>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</si>
  <si>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</si>
  <si>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</si>
  <si>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</si>
  <si>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</si>
  <si>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</si>
  <si>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</si>
  <si>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</si>
  <si>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</si>
  <si>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</si>
  <si>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</si>
  <si>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</si>
  <si>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</si>
  <si>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</si>
  <si>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</si>
  <si>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</si>
  <si>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</si>
  <si>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</si>
  <si>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</si>
  <si>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</si>
  <si>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</si>
  <si>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</si>
  <si>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</si>
  <si>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</si>
  <si>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</si>
  <si>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</si>
  <si>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</si>
  <si>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</si>
  <si>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</si>
  <si>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</si>
  <si>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</si>
  <si>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</si>
  <si>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</si>
  <si>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</si>
  <si>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</si>
  <si>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</si>
  <si>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</si>
  <si>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</si>
  <si>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</si>
  <si>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</si>
  <si>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</si>
  <si>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</si>
  <si>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</si>
  <si>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</si>
  <si>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</si>
  <si>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</si>
  <si>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</si>
  <si>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</si>
  <si>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</si>
  <si>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</si>
  <si>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</si>
  <si>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</si>
  <si>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</si>
  <si>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</si>
  <si>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</si>
  <si>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</si>
  <si>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</si>
  <si>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</si>
  <si>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</si>
  <si>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</si>
  <si>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</si>
  <si>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</si>
  <si>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</si>
  <si>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</si>
  <si>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</si>
  <si>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</si>
  <si>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</si>
  <si>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</si>
  <si>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</si>
  <si>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</si>
  <si>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</si>
  <si>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</si>
  <si>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</si>
  <si>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</si>
  <si>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</si>
  <si>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</si>
  <si>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</si>
  <si>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</si>
  <si>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</si>
  <si>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</si>
  <si>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</si>
  <si>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</si>
  <si>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</si>
  <si>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</si>
  <si>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</si>
  <si>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</si>
  <si>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</si>
  <si>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</si>
  <si>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</si>
  <si>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</si>
  <si>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</si>
  <si>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</si>
  <si>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</si>
  <si>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</si>
  <si>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</si>
  <si>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</si>
  <si>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</si>
  <si>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</si>
  <si>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</si>
  <si>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</si>
  <si>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</si>
  <si>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</si>
  <si>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</si>
  <si>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</si>
  <si>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</si>
  <si>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</si>
  <si>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</si>
  <si>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</si>
  <si>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</si>
  <si>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</si>
  <si>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</si>
  <si>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</si>
  <si>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</si>
  <si>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</si>
  <si>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</si>
  <si>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</si>
  <si>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</si>
  <si>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</si>
  <si>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</si>
  <si>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</si>
  <si>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</si>
  <si>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</si>
  <si>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</si>
  <si>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</si>
  <si>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</si>
  <si>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</si>
  <si>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</si>
  <si>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</si>
  <si>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</si>
  <si>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</si>
  <si>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</si>
  <si>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</si>
  <si>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</si>
  <si>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</si>
  <si>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</si>
  <si>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</si>
  <si>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</si>
  <si>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</si>
  <si>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</si>
  <si>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</si>
  <si>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</si>
  <si>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</si>
  <si>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</si>
  <si>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</si>
  <si>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</si>
  <si>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</si>
  <si>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</si>
  <si>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</si>
  <si>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</si>
  <si>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</si>
  <si>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</si>
  <si>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</si>
  <si>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</si>
  <si>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</si>
  <si>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</si>
  <si>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</si>
  <si>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</si>
  <si>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</si>
  <si>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</si>
  <si>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</si>
  <si>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</si>
  <si>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</si>
  <si>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</si>
  <si>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</si>
  <si>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</si>
  <si>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</si>
  <si>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</si>
  <si>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</si>
  <si>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</si>
  <si>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</si>
  <si>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</si>
  <si>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</si>
  <si>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</si>
  <si>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</si>
  <si>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</si>
  <si>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</si>
  <si>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</si>
  <si>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</si>
  <si>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</si>
  <si>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</si>
  <si>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</si>
  <si>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</si>
  <si>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</si>
  <si>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</si>
  <si>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</si>
  <si>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</si>
  <si>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</si>
  <si>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</si>
  <si>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</si>
  <si>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</si>
  <si>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</si>
  <si>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</si>
  <si>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</si>
  <si>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</si>
  <si>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</si>
  <si>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</si>
  <si>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</si>
  <si>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</si>
  <si>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</si>
  <si>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</si>
  <si>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</si>
  <si>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</si>
  <si>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</si>
  <si>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</si>
  <si>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</si>
  <si>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</si>
  <si>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</si>
  <si>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</si>
  <si>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</si>
  <si>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</si>
  <si>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</si>
  <si>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</si>
  <si>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</si>
  <si>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</si>
  <si>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</si>
  <si>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</si>
  <si>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</si>
  <si>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</si>
  <si>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</si>
  <si>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</si>
  <si>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</si>
  <si>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</si>
  <si>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</si>
  <si>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</si>
  <si>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</si>
  <si>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</si>
  <si>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</si>
  <si>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</si>
  <si>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</si>
  <si>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</si>
  <si>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</si>
  <si>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</si>
  <si>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</si>
  <si>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</si>
  <si>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</si>
  <si>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</si>
  <si>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</si>
  <si>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</si>
  <si>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</si>
  <si>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</si>
  <si>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</si>
  <si>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</si>
  <si>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</si>
  <si>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</si>
  <si>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</si>
  <si>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</si>
  <si>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</si>
  <si>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</si>
  <si>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</si>
  <si>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</si>
  <si>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</si>
  <si>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</si>
  <si>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</si>
  <si>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</si>
  <si>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</si>
  <si>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</si>
  <si>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</si>
  <si>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</si>
  <si>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</si>
  <si>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</si>
  <si>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</si>
  <si>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</si>
  <si>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</si>
  <si>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</si>
  <si>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</si>
  <si>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</si>
  <si>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</si>
  <si>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</si>
  <si>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</si>
  <si>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</si>
  <si>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</si>
  <si>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</si>
  <si>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</si>
  <si>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</si>
  <si>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</si>
  <si>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</si>
  <si>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</si>
  <si>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</si>
  <si>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</si>
  <si>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</si>
  <si>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</si>
  <si>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</si>
  <si>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</si>
  <si>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</si>
  <si>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</si>
  <si>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</si>
  <si>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</si>
  <si>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</si>
  <si>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</si>
  <si>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</si>
  <si>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</si>
  <si>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</si>
  <si>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</si>
  <si>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</si>
  <si>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</si>
  <si>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</si>
  <si>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</si>
  <si>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</si>
  <si>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</si>
  <si>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</si>
  <si>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</si>
  <si>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</si>
  <si>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</si>
  <si>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</si>
  <si>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</si>
  <si>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</si>
  <si>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</si>
  <si>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</si>
  <si>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</si>
  <si>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</si>
  <si>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</si>
  <si>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</si>
  <si>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</si>
  <si>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</si>
  <si>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</si>
  <si>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</si>
  <si>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</si>
  <si>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</si>
  <si>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</si>
  <si>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</si>
  <si>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</si>
  <si>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</si>
  <si>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</si>
  <si>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</si>
  <si>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</si>
  <si>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</si>
  <si>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</si>
  <si>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</si>
  <si>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</si>
  <si>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</si>
  <si>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</si>
  <si>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</si>
  <si>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</si>
  <si>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</si>
  <si>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</si>
  <si>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</si>
  <si>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</si>
  <si>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</si>
  <si>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</si>
  <si>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</si>
  <si>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</si>
  <si>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</si>
  <si>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</si>
  <si>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</si>
  <si>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</si>
  <si>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</si>
  <si>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</si>
  <si>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</si>
  <si>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</si>
  <si>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</si>
  <si>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</si>
  <si>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</si>
  <si>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</si>
  <si>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</si>
  <si>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</si>
  <si>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</si>
  <si>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</si>
  <si>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</si>
  <si>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</si>
  <si>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</si>
  <si>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</si>
  <si>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</si>
  <si>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</si>
  <si>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</si>
  <si>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</si>
  <si>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</si>
  <si>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</si>
  <si>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</si>
  <si>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</si>
  <si>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</si>
  <si>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</si>
  <si>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</si>
  <si>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</si>
  <si>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</si>
  <si>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</si>
  <si>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</si>
  <si>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</si>
  <si>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</si>
  <si>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</si>
  <si>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</si>
  <si>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</si>
  <si>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</si>
  <si>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</si>
  <si>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</si>
  <si>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</si>
  <si>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</si>
  <si>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</si>
  <si>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</si>
  <si>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</si>
  <si>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</si>
  <si>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</si>
  <si>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</si>
  <si>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</si>
  <si>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</si>
  <si>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</si>
  <si>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</si>
  <si>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</si>
  <si>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</si>
  <si>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</si>
  <si>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</si>
  <si>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</si>
  <si>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</si>
  <si>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</si>
  <si>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</si>
  <si>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</si>
  <si>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</si>
  <si>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</si>
  <si>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</si>
  <si>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</si>
  <si>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</si>
  <si>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</si>
  <si>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</si>
  <si>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</si>
  <si>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</si>
  <si>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</si>
  <si>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</si>
  <si>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</si>
  <si>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</si>
  <si>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</si>
  <si>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</si>
  <si>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</si>
  <si>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</si>
  <si>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</si>
  <si>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</si>
  <si>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</si>
  <si>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</si>
  <si>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</si>
  <si>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</si>
  <si>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</si>
  <si>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</si>
  <si>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</si>
  <si>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</si>
  <si>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</si>
  <si>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</si>
  <si>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</si>
  <si>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</si>
  <si>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</si>
  <si>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</si>
  <si>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</si>
  <si>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</si>
  <si>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</si>
  <si>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</si>
  <si>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</si>
  <si>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</si>
  <si>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</si>
  <si>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</si>
  <si>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</si>
  <si>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</si>
  <si>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</si>
  <si>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</si>
  <si>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</si>
  <si>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</si>
  <si>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</si>
  <si>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</si>
  <si>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</si>
  <si>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</si>
  <si>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</si>
  <si>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</si>
  <si>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</si>
  <si>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</si>
  <si>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</si>
  <si>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</si>
  <si>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</si>
  <si>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</si>
  <si>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</si>
  <si>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</si>
  <si>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</si>
  <si>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</si>
  <si>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</si>
  <si>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</si>
  <si>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</si>
  <si>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</si>
  <si>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</si>
  <si>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</si>
  <si>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</si>
  <si>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</si>
  <si>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</si>
  <si>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</si>
  <si>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</si>
  <si>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</si>
  <si>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</si>
  <si>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</si>
  <si>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</si>
  <si>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</si>
  <si>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</si>
  <si>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</si>
  <si>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</si>
  <si>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</si>
  <si>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</si>
  <si>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</si>
  <si>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</si>
  <si>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</si>
  <si>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</si>
  <si>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</si>
  <si>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</si>
  <si>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</si>
  <si>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</si>
  <si>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</si>
  <si>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</si>
  <si>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</si>
  <si>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</si>
  <si>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</si>
  <si>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</si>
  <si>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</si>
  <si>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</si>
  <si>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</si>
  <si>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</si>
  <si>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</si>
  <si>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</si>
  <si>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</si>
  <si>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</si>
  <si>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</si>
  <si>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</si>
  <si>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</si>
  <si>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</si>
  <si>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</si>
  <si>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</si>
  <si>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</si>
  <si>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</si>
  <si>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</si>
  <si>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</si>
  <si>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</si>
  <si>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</si>
  <si>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</si>
  <si>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</si>
  <si>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</si>
  <si>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</si>
  <si>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</si>
  <si>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</si>
  <si>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</si>
  <si>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</si>
  <si>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</si>
  <si>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</si>
  <si>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</si>
  <si>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</si>
  <si>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</si>
  <si>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</si>
  <si>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</si>
  <si>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</si>
  <si>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</si>
  <si>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</si>
  <si>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</si>
  <si>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</si>
  <si>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</si>
  <si>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</si>
  <si>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</si>
  <si>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</si>
  <si>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</si>
  <si>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</si>
  <si>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</si>
  <si>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</si>
  <si>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</si>
  <si>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</si>
  <si>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</si>
  <si>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</si>
  <si>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</si>
  <si>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</si>
  <si>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</si>
  <si>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</si>
  <si>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</si>
  <si>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</si>
  <si>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</si>
  <si>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</si>
  <si>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</si>
  <si>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</si>
  <si>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</si>
  <si>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</si>
  <si>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</si>
  <si>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</si>
  <si>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</si>
  <si>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</si>
  <si>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</si>
  <si>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</si>
  <si>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</si>
  <si>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</si>
  <si>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</si>
  <si>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</si>
  <si>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</si>
  <si>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</si>
  <si>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</si>
  <si>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</si>
  <si>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</si>
  <si>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</si>
  <si>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</si>
  <si>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</si>
  <si>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</si>
  <si>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</si>
  <si>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</si>
  <si>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</si>
  <si>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</si>
  <si>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</si>
  <si>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</si>
  <si>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</si>
  <si>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</si>
  <si>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</si>
  <si>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</si>
  <si>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</si>
  <si>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</si>
  <si>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</si>
  <si>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</si>
  <si>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</si>
  <si>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</si>
  <si>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</si>
  <si>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</si>
  <si>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</si>
  <si>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</si>
  <si>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</si>
  <si>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</si>
  <si>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</si>
  <si>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</si>
  <si>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</si>
  <si>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</si>
  <si>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</si>
  <si>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</si>
  <si>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</si>
  <si>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</si>
  <si>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</si>
  <si>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</si>
  <si>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</si>
  <si>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</si>
  <si>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</si>
  <si>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</si>
  <si>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</si>
  <si>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</si>
  <si>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</si>
  <si>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</si>
  <si>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</si>
  <si>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</si>
  <si>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</si>
  <si>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</si>
  <si>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</si>
  <si>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</si>
  <si>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</si>
  <si>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</si>
  <si>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</si>
  <si>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</si>
  <si>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</si>
  <si>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</si>
  <si>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</si>
  <si>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</si>
  <si>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</si>
  <si>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</si>
  <si>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</si>
  <si>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</si>
  <si>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</si>
  <si>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</si>
  <si>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</si>
  <si>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</si>
  <si>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</si>
  <si>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</si>
  <si>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</si>
  <si>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</si>
  <si>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</si>
  <si>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</si>
  <si>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</si>
  <si>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</si>
  <si>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</si>
  <si>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</si>
  <si>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</si>
  <si>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</si>
  <si>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</si>
  <si>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</si>
  <si>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</si>
  <si>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</si>
  <si>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</si>
  <si>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</si>
  <si>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</si>
  <si>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</si>
  <si>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</si>
  <si>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</si>
  <si>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</si>
  <si>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</si>
  <si>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</si>
  <si>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</si>
  <si>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</si>
  <si>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</si>
  <si>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</si>
  <si>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</si>
  <si>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</si>
  <si>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</si>
  <si>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</si>
  <si>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</si>
  <si>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</si>
  <si>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</si>
  <si>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</si>
  <si>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</si>
  <si>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</si>
  <si>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</si>
  <si>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</si>
  <si>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</si>
  <si>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</si>
  <si>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</si>
  <si>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</si>
  <si>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</si>
  <si>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</si>
  <si>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</si>
  <si>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</si>
  <si>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</si>
  <si>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</si>
  <si>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</si>
  <si>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</si>
  <si>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</si>
  <si>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</si>
  <si>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</si>
  <si>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</si>
  <si>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</si>
  <si>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</si>
  <si>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</si>
  <si>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</si>
  <si>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</si>
  <si>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</si>
  <si>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</si>
  <si>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</si>
  <si>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</si>
  <si>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</si>
  <si>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</si>
  <si>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</si>
  <si>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</si>
  <si>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</si>
  <si>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</si>
  <si>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</si>
  <si>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</si>
  <si>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</si>
  <si>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</si>
  <si>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</si>
  <si>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</si>
  <si>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</si>
  <si>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</si>
  <si>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</si>
  <si>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</si>
  <si>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</si>
  <si>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</si>
  <si>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</si>
  <si>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</si>
  <si>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</si>
  <si>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</si>
  <si>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</si>
  <si>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</si>
  <si>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</si>
  <si>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</si>
  <si>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</si>
  <si>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</si>
  <si>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</si>
  <si>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</si>
  <si>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</si>
  <si>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</si>
  <si>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</si>
  <si>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</si>
  <si>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</si>
  <si>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</si>
  <si>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</si>
  <si>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</si>
  <si>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</si>
  <si>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</si>
  <si>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</si>
  <si>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</si>
  <si>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</si>
  <si>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</si>
  <si>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</si>
  <si>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</si>
  <si>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</si>
  <si>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</si>
  <si>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</si>
  <si>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</si>
  <si>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</si>
  <si>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</si>
  <si>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</si>
  <si>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</si>
  <si>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</si>
  <si>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</si>
  <si>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</si>
  <si>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</si>
  <si>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</si>
  <si>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</si>
  <si>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</si>
  <si>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</si>
  <si>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</si>
  <si>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</si>
  <si>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</si>
  <si>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</si>
  <si>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</si>
  <si>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</si>
  <si>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</si>
  <si>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</si>
  <si>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</si>
  <si>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</si>
  <si>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</si>
  <si>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</si>
  <si>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</si>
  <si>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</si>
  <si>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</si>
  <si>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</si>
  <si>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</si>
  <si>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</si>
  <si>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</si>
  <si>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</si>
  <si>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</si>
  <si>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</si>
  <si>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</si>
  <si>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</si>
  <si>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</si>
  <si>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</si>
  <si>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</si>
  <si>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</si>
  <si>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</si>
  <si>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</si>
  <si>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</si>
  <si>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</si>
  <si>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</si>
  <si>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</si>
  <si>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</si>
  <si>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</si>
  <si>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</si>
  <si>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</si>
  <si>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</si>
  <si>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</si>
  <si>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</si>
  <si>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</si>
  <si>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</si>
  <si>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</si>
  <si>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</si>
  <si>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</si>
  <si>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</si>
  <si>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</si>
  <si>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</si>
  <si>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</si>
  <si>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</si>
  <si>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</si>
  <si>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</si>
  <si>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</si>
  <si>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</si>
  <si>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</si>
  <si>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</si>
  <si>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</si>
  <si>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</si>
  <si>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</si>
  <si>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</si>
  <si>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</si>
  <si>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</si>
  <si>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</si>
  <si>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</si>
  <si>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</si>
  <si>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</si>
  <si>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</si>
  <si>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</si>
  <si>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</si>
  <si>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</si>
  <si>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</si>
  <si>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</si>
  <si>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</si>
  <si>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</si>
  <si>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</si>
  <si>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</si>
  <si>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</si>
  <si>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</si>
  <si>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</si>
  <si>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</si>
  <si>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</si>
  <si>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</si>
  <si>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</si>
  <si>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</si>
  <si>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</si>
  <si>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</si>
  <si>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</si>
  <si>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</si>
  <si>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</si>
  <si>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</si>
  <si>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</si>
  <si>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</si>
  <si>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</si>
  <si>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</si>
  <si>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</si>
  <si>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</si>
  <si>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</si>
  <si>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</si>
  <si>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</si>
  <si>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</si>
  <si>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</si>
  <si>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</si>
  <si>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</si>
  <si>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</si>
  <si>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</si>
  <si>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</si>
  <si>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</si>
  <si>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</si>
  <si>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</si>
  <si>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</si>
  <si>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</si>
  <si>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</si>
  <si>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</si>
  <si>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</si>
  <si>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</si>
  <si>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</si>
  <si>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</si>
  <si>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</si>
  <si>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</si>
  <si>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</si>
  <si>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</si>
  <si>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</si>
  <si>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</si>
  <si>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</si>
  <si>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</si>
  <si>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</si>
  <si>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</si>
  <si>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</si>
  <si>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</si>
  <si>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</si>
  <si>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</si>
  <si>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</si>
  <si>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</si>
  <si>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</si>
  <si>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</si>
  <si>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</si>
  <si>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</si>
  <si>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</si>
  <si>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</si>
  <si>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</si>
  <si>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</si>
  <si>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</si>
  <si>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</si>
  <si>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</si>
  <si>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</si>
  <si>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</si>
  <si>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</si>
  <si>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</si>
  <si>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</si>
  <si>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</si>
  <si>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</si>
  <si>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</si>
  <si>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</si>
  <si>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</si>
  <si>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</si>
  <si>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</si>
  <si>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</si>
  <si>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</si>
  <si>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</si>
  <si>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</si>
  <si>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</si>
  <si>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</si>
  <si>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</si>
  <si>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</si>
  <si>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</si>
  <si>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</si>
  <si>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</si>
  <si>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</si>
  <si>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</si>
  <si>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</si>
  <si>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</si>
  <si>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</si>
  <si>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</si>
  <si>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</si>
  <si>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</si>
  <si>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</si>
  <si>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</si>
  <si>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</si>
  <si>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</si>
  <si>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</si>
  <si>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</si>
  <si>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</si>
  <si>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</si>
  <si>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</si>
  <si>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</si>
  <si>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</si>
  <si>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</si>
  <si>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</si>
  <si>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</si>
  <si>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</si>
  <si>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</si>
  <si>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</si>
  <si>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</si>
  <si>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</si>
  <si>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</si>
  <si>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</si>
  <si>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</si>
  <si>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</si>
  <si>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</si>
  <si>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</si>
  <si>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</si>
  <si>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</si>
  <si>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</si>
  <si>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</si>
  <si>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</si>
  <si>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</si>
  <si>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</si>
  <si>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</si>
  <si>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</si>
  <si>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</si>
  <si>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</si>
  <si>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</si>
  <si>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</si>
  <si>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</si>
  <si>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</si>
  <si>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</si>
  <si>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</si>
  <si>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</si>
  <si>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</si>
  <si>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</si>
  <si>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</si>
  <si>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</si>
  <si>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</si>
  <si>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</si>
  <si>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</si>
  <si>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</si>
  <si>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</si>
  <si>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</si>
  <si>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</si>
  <si>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</si>
  <si>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</si>
  <si>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</si>
  <si>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</si>
  <si>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</si>
  <si>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</si>
  <si>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</si>
  <si>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</si>
  <si>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</si>
  <si>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</si>
  <si>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</si>
  <si>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</si>
  <si>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</si>
  <si>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</si>
  <si>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</si>
  <si>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</si>
  <si>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</si>
  <si>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</si>
  <si>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</si>
  <si>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</si>
  <si>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</si>
  <si>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</si>
  <si>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</si>
  <si>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</si>
  <si>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</si>
  <si>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</si>
  <si>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</si>
  <si>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</si>
  <si>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</si>
  <si>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</si>
  <si>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</si>
  <si>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</si>
  <si>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</si>
  <si>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</si>
  <si>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</si>
  <si>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</si>
  <si>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</si>
  <si>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</si>
  <si>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</si>
  <si>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</si>
  <si>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</si>
  <si>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</si>
  <si>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</si>
  <si>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</si>
  <si>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</si>
  <si>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</si>
  <si>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</si>
  <si>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</si>
  <si>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</si>
  <si>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</si>
  <si>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</si>
  <si>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</si>
  <si>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</si>
  <si>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</si>
  <si>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</si>
  <si>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</si>
  <si>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</si>
  <si>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</si>
  <si>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</si>
  <si>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</si>
  <si>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</si>
  <si>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</si>
  <si>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</si>
  <si>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</si>
  <si>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</si>
  <si>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</si>
  <si>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</si>
  <si>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</si>
  <si>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</si>
  <si>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</si>
  <si>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</si>
  <si>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</si>
  <si>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</si>
  <si>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</si>
  <si>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</si>
  <si>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</si>
  <si>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</si>
  <si>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</si>
  <si>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</si>
  <si>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</si>
  <si>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</si>
  <si>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</si>
  <si>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</si>
  <si>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</si>
  <si>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</si>
  <si>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</si>
  <si>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</si>
  <si>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</si>
  <si>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</si>
  <si>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</si>
  <si>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</si>
  <si>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</si>
  <si>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</si>
  <si>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</si>
  <si>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</si>
  <si>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</si>
  <si>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</si>
  <si>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</si>
  <si>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</si>
  <si>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</si>
  <si>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</si>
  <si>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</si>
  <si>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</si>
  <si>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</si>
  <si>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</si>
  <si>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</si>
  <si>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</si>
  <si>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</si>
  <si>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</si>
  <si>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</si>
  <si>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</si>
  <si>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</si>
  <si>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</si>
  <si>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</si>
  <si>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</si>
  <si>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</si>
  <si>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</si>
  <si>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</si>
  <si>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</si>
  <si>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</si>
  <si>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</si>
  <si>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</si>
  <si>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</si>
  <si>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</si>
  <si>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</si>
  <si>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</si>
  <si>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</si>
  <si>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</si>
  <si>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</si>
  <si>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</si>
  <si>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</si>
  <si>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</si>
  <si>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</si>
  <si>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</si>
  <si>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</si>
  <si>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</si>
  <si>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</si>
  <si>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</si>
  <si>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</si>
  <si>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</si>
  <si>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</si>
  <si>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</si>
  <si>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</si>
  <si>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</si>
  <si>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</si>
  <si>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</si>
  <si>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</si>
  <si>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</si>
  <si>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</si>
  <si>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</si>
  <si>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</si>
  <si>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</si>
  <si>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</si>
  <si>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</si>
  <si>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</si>
  <si>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</si>
  <si>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</si>
  <si>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</si>
  <si>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</si>
  <si>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</si>
  <si>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</si>
  <si>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</si>
  <si>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</si>
  <si>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</si>
  <si>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</si>
  <si>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</si>
  <si>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</si>
  <si>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</si>
  <si>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</si>
  <si>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</si>
  <si>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</si>
  <si>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</si>
  <si>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</si>
  <si>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</si>
  <si>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</si>
  <si>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</si>
  <si>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</si>
  <si>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</si>
  <si>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</si>
  <si>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</si>
  <si>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</si>
  <si>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</si>
  <si>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</si>
  <si>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</si>
  <si>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</si>
  <si>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</si>
  <si>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</si>
  <si>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</si>
  <si>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</si>
  <si>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</si>
  <si>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</si>
  <si>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</si>
  <si>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</si>
  <si>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</si>
  <si>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</si>
  <si>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</si>
  <si>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</si>
  <si>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</si>
  <si>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</si>
  <si>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</si>
  <si>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</si>
  <si>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</si>
  <si>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</si>
  <si>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</si>
  <si>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</si>
  <si>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</si>
  <si>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</si>
  <si>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</si>
  <si>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</si>
  <si>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</si>
  <si>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</si>
  <si>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</si>
  <si>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</si>
  <si>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</si>
  <si>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</si>
  <si>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</si>
  <si>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</si>
  <si>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</si>
  <si>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</si>
  <si>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</si>
  <si>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</si>
  <si>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</si>
  <si>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</si>
  <si>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</si>
  <si>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</si>
  <si>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</si>
  <si>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</si>
  <si>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</si>
  <si>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</si>
  <si>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</si>
  <si>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</si>
  <si>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</si>
  <si>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</si>
  <si>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</si>
  <si>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</si>
  <si>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</si>
  <si>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</si>
  <si>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</si>
  <si>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</si>
  <si>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</si>
  <si>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</si>
  <si>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</si>
  <si>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</si>
  <si>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</si>
  <si>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</si>
  <si>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</si>
  <si>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</si>
  <si>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</si>
  <si>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</si>
  <si>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</si>
  <si>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</si>
  <si>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</si>
  <si>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</si>
  <si>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</si>
  <si>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</si>
  <si>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</si>
  <si>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</si>
  <si>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</si>
  <si>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</si>
  <si>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</si>
  <si>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</si>
  <si>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</si>
  <si>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</si>
  <si>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</si>
  <si>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</si>
  <si>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</si>
  <si>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</si>
  <si>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</si>
  <si>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</si>
  <si>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</si>
  <si>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</si>
  <si>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</si>
  <si>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</si>
  <si>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</si>
  <si>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</si>
  <si>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</si>
  <si>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</si>
  <si>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</si>
  <si>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</si>
  <si>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</si>
  <si>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</si>
  <si>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</si>
  <si>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</si>
  <si>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</si>
  <si>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</si>
  <si>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</si>
  <si>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</si>
  <si>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</si>
  <si>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</si>
  <si>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</si>
  <si>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</si>
  <si>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</si>
  <si>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</si>
  <si>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</si>
  <si>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</si>
  <si>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</si>
  <si>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</si>
  <si>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</si>
  <si>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</si>
  <si>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</si>
  <si>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</si>
  <si>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</si>
  <si>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</si>
  <si>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</si>
  <si>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</si>
  <si>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</si>
  <si>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</si>
  <si>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</si>
  <si>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</si>
  <si>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</si>
  <si>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</si>
  <si>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</si>
  <si>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</si>
  <si>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</si>
  <si>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</si>
  <si>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</si>
  <si>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</si>
  <si>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</si>
  <si>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</si>
  <si>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</si>
  <si>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</si>
  <si>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</si>
  <si>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</si>
  <si>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</si>
  <si>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</si>
  <si>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</si>
  <si>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</si>
  <si>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</si>
  <si>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</si>
  <si>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</si>
  <si>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</si>
  <si>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</si>
  <si>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</si>
  <si>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</si>
  <si>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</si>
  <si>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</si>
  <si>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</si>
  <si>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</si>
  <si>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</si>
  <si>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</si>
  <si>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</si>
  <si>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</si>
  <si>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</si>
  <si>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</si>
  <si>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</si>
  <si>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</si>
  <si>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</si>
  <si>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</si>
  <si>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</si>
  <si>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</si>
  <si>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</si>
  <si>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</si>
  <si>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</si>
  <si>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</si>
  <si>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</si>
  <si>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</si>
  <si>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</si>
  <si>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</si>
  <si>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</si>
  <si>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</si>
  <si>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</si>
  <si>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</si>
  <si>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</si>
  <si>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</si>
  <si>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</si>
  <si>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</si>
  <si>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</si>
  <si>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</si>
  <si>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</si>
  <si>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</si>
  <si>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</si>
  <si>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</si>
  <si>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</si>
  <si>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</si>
  <si>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</si>
  <si>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</si>
  <si>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</si>
  <si>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</si>
  <si>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</si>
  <si>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</si>
  <si>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</si>
  <si>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</si>
  <si>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</si>
  <si>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</si>
  <si>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</si>
  <si>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</si>
  <si>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</si>
  <si>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</si>
  <si>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</si>
  <si>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</si>
  <si>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</si>
  <si>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</si>
  <si>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</si>
  <si>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</si>
  <si>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</si>
  <si>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</si>
  <si>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</si>
  <si>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</si>
  <si>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</si>
  <si>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</si>
  <si>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</si>
  <si>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</si>
  <si>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</si>
  <si>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</si>
  <si>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</si>
  <si>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</si>
  <si>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</si>
  <si>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</si>
  <si>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</si>
  <si>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</si>
  <si>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</si>
  <si>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</si>
  <si>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</si>
  <si>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</si>
  <si>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</si>
  <si>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</si>
  <si>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</si>
  <si>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</si>
  <si>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</si>
  <si>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</si>
  <si>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</si>
  <si>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</si>
  <si>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</si>
  <si>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</si>
  <si>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</si>
  <si>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</si>
  <si>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</si>
  <si>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</si>
  <si>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</si>
  <si>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</si>
  <si>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</si>
  <si>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</si>
  <si>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</si>
  <si>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</si>
  <si>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</si>
  <si>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</si>
  <si>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</si>
  <si>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</si>
  <si>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</si>
  <si>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</si>
  <si>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</si>
  <si>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</si>
  <si>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</si>
  <si>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</si>
  <si>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</si>
  <si>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</si>
  <si>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</si>
  <si>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</si>
  <si>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</si>
  <si>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</si>
  <si>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</si>
  <si>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</si>
  <si>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</si>
  <si>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</si>
  <si>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</si>
  <si>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</si>
  <si>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</si>
  <si>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</si>
  <si>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</si>
  <si>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</si>
  <si>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</si>
  <si>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</si>
  <si>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</si>
  <si>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</si>
  <si>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</si>
  <si>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</si>
  <si>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</si>
  <si>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</si>
  <si>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</si>
  <si>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</si>
  <si>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</si>
  <si>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</si>
  <si>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</si>
  <si>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</si>
  <si>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</si>
  <si>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</si>
  <si>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</si>
  <si>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</si>
  <si>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</si>
  <si>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</si>
  <si>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</si>
  <si>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</si>
  <si>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</si>
  <si>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</si>
  <si>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</si>
  <si>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</si>
  <si>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</si>
  <si>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</si>
  <si>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</si>
  <si>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</si>
  <si>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</si>
  <si>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</si>
  <si>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</si>
  <si>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</si>
  <si>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</si>
  <si>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</si>
  <si>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</si>
  <si>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</si>
  <si>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</si>
  <si>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</si>
  <si>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</si>
  <si>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</si>
  <si>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</si>
  <si>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</si>
  <si>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</si>
  <si>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</si>
  <si>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</si>
  <si>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</si>
  <si>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</si>
  <si>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</si>
  <si>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</si>
  <si>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</si>
  <si>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</si>
  <si>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</si>
  <si>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</si>
  <si>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</si>
  <si>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</si>
  <si>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</si>
  <si>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</si>
  <si>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</si>
  <si>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</si>
  <si>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</si>
  <si>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</si>
  <si>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</si>
  <si>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</si>
  <si>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</si>
  <si>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</si>
  <si>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</si>
  <si>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</si>
  <si>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</si>
  <si>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</si>
  <si>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</si>
  <si>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</si>
  <si>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</si>
  <si>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</si>
  <si>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</si>
  <si>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</si>
  <si>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</si>
  <si>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</si>
  <si>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</si>
  <si>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</si>
  <si>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</si>
  <si>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</si>
  <si>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</si>
  <si>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</si>
  <si>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</si>
  <si>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</si>
  <si>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</si>
  <si>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</si>
  <si>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</si>
  <si>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</si>
  <si>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</si>
  <si>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</si>
  <si>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</si>
  <si>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</si>
  <si>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</si>
  <si>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</si>
  <si>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</si>
  <si>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</si>
  <si>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</si>
  <si>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</si>
  <si>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</si>
  <si>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</si>
  <si>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</si>
  <si>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</si>
  <si>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</si>
  <si>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</si>
  <si>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</si>
  <si>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</si>
  <si>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</si>
  <si>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</si>
  <si>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</si>
  <si>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</si>
  <si>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</si>
  <si>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</si>
  <si>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</si>
  <si>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</si>
  <si>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</si>
  <si>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</si>
  <si>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</si>
  <si>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</si>
  <si>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</si>
  <si>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</si>
  <si>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</si>
  <si>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</si>
  <si>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</si>
  <si>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</si>
  <si>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</si>
  <si>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</si>
  <si>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</si>
  <si>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</si>
  <si>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</si>
  <si>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</si>
  <si>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</si>
  <si>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</si>
  <si>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</si>
  <si>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</si>
  <si>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</si>
  <si>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</si>
  <si>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</si>
  <si>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</si>
  <si>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</si>
  <si>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</si>
  <si>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</si>
  <si>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</si>
  <si>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</si>
  <si>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</si>
  <si>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</si>
  <si>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</si>
  <si>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</si>
  <si>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</si>
  <si>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</si>
  <si>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</si>
  <si>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</si>
  <si>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</si>
  <si>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</si>
  <si>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</si>
  <si>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</si>
  <si>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</si>
  <si>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</si>
  <si>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</si>
  <si>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</si>
  <si>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</si>
  <si>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</si>
  <si>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</si>
  <si>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</si>
  <si>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</si>
  <si>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</si>
  <si>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</si>
  <si>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</si>
  <si>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</si>
  <si>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</si>
  <si>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</si>
  <si>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</si>
  <si>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</si>
  <si>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</si>
  <si>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</si>
  <si>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</si>
  <si>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</si>
  <si>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</si>
  <si>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</si>
  <si>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</si>
  <si>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</si>
  <si>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</si>
  <si>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</si>
  <si>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</si>
  <si>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</si>
  <si>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</si>
  <si>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</si>
  <si>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</si>
  <si>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</si>
  <si>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</si>
  <si>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</si>
  <si>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</si>
  <si>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</si>
  <si>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</si>
  <si>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</si>
  <si>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</si>
  <si>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</si>
  <si>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</si>
  <si>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</si>
  <si>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</si>
  <si>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</si>
  <si>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</si>
  <si>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</si>
  <si>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</si>
  <si>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</si>
  <si>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</si>
  <si>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</si>
  <si>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</si>
  <si>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</si>
  <si>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</si>
  <si>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</si>
  <si>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</si>
  <si>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</si>
  <si>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</si>
  <si>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</si>
  <si>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</si>
  <si>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</si>
  <si>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</si>
  <si>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</si>
  <si>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</si>
  <si>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</si>
  <si>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</si>
  <si>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</si>
  <si>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</si>
  <si>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</si>
  <si>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</si>
  <si>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</si>
  <si>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</si>
  <si>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</si>
  <si>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</si>
  <si>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</si>
  <si>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</si>
  <si>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</si>
  <si>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</si>
  <si>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</si>
  <si>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</si>
  <si>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</si>
  <si>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</si>
  <si>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</si>
  <si>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</si>
  <si>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</si>
  <si>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</si>
  <si>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</si>
  <si>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</si>
  <si>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</si>
  <si>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</si>
  <si>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</si>
  <si>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</si>
  <si>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</si>
  <si>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</si>
  <si>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</si>
  <si>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</si>
  <si>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</si>
  <si>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</si>
  <si>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</si>
  <si>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</si>
  <si>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</si>
  <si>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</si>
  <si>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</si>
  <si>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</si>
  <si>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</si>
  <si>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</si>
  <si>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</si>
  <si>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</si>
  <si>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</si>
  <si>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</si>
  <si>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</si>
  <si>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</si>
  <si>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</si>
  <si>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</si>
  <si>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</si>
  <si>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</si>
  <si>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</si>
  <si>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</si>
  <si>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</si>
  <si>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</si>
  <si>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</si>
  <si>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</si>
  <si>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</si>
  <si>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</si>
  <si>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</si>
  <si>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</si>
  <si>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</si>
  <si>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</si>
  <si>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</si>
  <si>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</si>
  <si>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</si>
  <si>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</si>
  <si>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</si>
  <si>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</si>
  <si>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</si>
  <si>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</si>
  <si>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</si>
  <si>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</si>
  <si>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</si>
  <si>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</si>
  <si>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</si>
  <si>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</si>
  <si>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</si>
  <si>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</si>
  <si>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</si>
  <si>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</si>
  <si>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</si>
  <si>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</si>
  <si>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</si>
  <si>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</si>
  <si>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</si>
  <si>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</si>
  <si>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</si>
  <si>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</si>
  <si>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</si>
  <si>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</si>
  <si>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</si>
  <si>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</si>
  <si>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</si>
  <si>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</si>
  <si>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</si>
  <si>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</si>
  <si>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</si>
  <si>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</si>
  <si>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</si>
  <si>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</si>
  <si>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</si>
  <si>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</si>
  <si>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</si>
  <si>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</si>
  <si>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</si>
  <si>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</si>
  <si>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</si>
  <si>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</si>
  <si>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</si>
  <si>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</si>
  <si>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</si>
  <si>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</si>
  <si>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</si>
  <si>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</si>
  <si>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</si>
  <si>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</si>
  <si>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</si>
  <si>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</si>
  <si>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</si>
  <si>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</si>
  <si>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</si>
  <si>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</si>
  <si>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</si>
  <si>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</si>
  <si>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</si>
  <si>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</si>
  <si>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</si>
  <si>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</si>
  <si>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</si>
  <si>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</si>
  <si>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</si>
  <si>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</si>
  <si>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</si>
  <si>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</si>
  <si>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</si>
  <si>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</si>
  <si>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</si>
  <si>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</si>
  <si>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</si>
  <si>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</si>
  <si>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</si>
  <si>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</si>
  <si>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</si>
  <si>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</si>
  <si>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</si>
  <si>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</si>
  <si>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</si>
  <si>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</si>
  <si>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</si>
  <si>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</si>
  <si>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</si>
  <si>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</si>
  <si>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</si>
  <si>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</si>
  <si>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</si>
  <si>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</si>
  <si>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</si>
  <si>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</si>
  <si>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</si>
  <si>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</si>
  <si>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</si>
  <si>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</si>
  <si>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</si>
  <si>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</si>
  <si>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</si>
  <si>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</si>
  <si>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</si>
  <si>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</si>
  <si>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</si>
  <si>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</si>
  <si>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</si>
  <si>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</si>
  <si>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</si>
  <si>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</si>
  <si>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</si>
  <si>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</si>
  <si>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</si>
  <si>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</si>
  <si>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</si>
  <si>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</si>
  <si>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</si>
  <si>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</si>
  <si>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</si>
  <si>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</si>
  <si>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</si>
  <si>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</si>
  <si>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</si>
  <si>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</si>
  <si>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</si>
  <si>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</si>
  <si>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</si>
  <si>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</si>
  <si>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</si>
  <si>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</si>
  <si>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</si>
  <si>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</si>
  <si>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</si>
  <si>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</si>
  <si>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</si>
  <si>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</si>
  <si>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</si>
  <si>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</si>
  <si>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</si>
  <si>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</si>
  <si>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</si>
  <si>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</si>
  <si>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</si>
  <si>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</si>
  <si>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</si>
  <si>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</si>
  <si>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</si>
  <si>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</si>
  <si>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</si>
  <si>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</si>
  <si>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</si>
  <si>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</si>
  <si>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</si>
  <si>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</si>
  <si>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</si>
  <si>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</si>
  <si>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</si>
  <si>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</si>
  <si>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</si>
  <si>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</si>
  <si>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</si>
  <si>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</si>
  <si>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</si>
  <si>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</si>
  <si>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</si>
  <si>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</si>
  <si>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</si>
  <si>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</si>
  <si>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</si>
  <si>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</si>
  <si>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</si>
  <si>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</si>
  <si>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</si>
  <si>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</si>
  <si>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</si>
  <si>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</si>
  <si>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</si>
  <si>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</si>
  <si>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</si>
  <si>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</si>
  <si>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</si>
  <si>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</si>
  <si>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</si>
  <si>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</si>
  <si>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</si>
  <si>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</si>
  <si>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</si>
  <si>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</si>
  <si>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</si>
  <si>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</si>
  <si>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</si>
  <si>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</si>
  <si>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</si>
  <si>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</si>
  <si>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</si>
  <si>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</si>
  <si>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</si>
  <si>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</si>
  <si>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</si>
  <si>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</si>
  <si>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</si>
  <si>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</si>
  <si>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</si>
  <si>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</si>
  <si>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</si>
  <si>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</si>
  <si>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</si>
  <si>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</si>
  <si>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</si>
  <si>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</si>
  <si>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</si>
  <si>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</si>
  <si>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</si>
  <si>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</si>
  <si>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</si>
  <si>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</si>
  <si>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</si>
  <si>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</si>
  <si>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</si>
  <si>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</si>
  <si>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</si>
  <si>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</si>
  <si>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</si>
  <si>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</si>
  <si>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</si>
  <si>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</si>
  <si>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</si>
  <si>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</si>
  <si>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</si>
  <si>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</si>
  <si>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</si>
  <si>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</si>
  <si>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</si>
  <si>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</si>
  <si>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</si>
  <si>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</si>
  <si>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</si>
  <si>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</si>
  <si>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</si>
  <si>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</si>
  <si>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</si>
  <si>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</si>
  <si>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</si>
  <si>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</si>
  <si>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</si>
  <si>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</si>
  <si>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</si>
  <si>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</si>
  <si>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</si>
  <si>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</si>
  <si>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</si>
  <si>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</si>
  <si>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</si>
  <si>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</si>
  <si>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</si>
  <si>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</si>
  <si>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</si>
  <si>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</si>
  <si>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</si>
  <si>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</si>
  <si>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</si>
  <si>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</si>
  <si>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</si>
  <si>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</si>
  <si>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</si>
  <si>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</si>
  <si>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</si>
  <si>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</si>
  <si>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</si>
  <si>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</si>
  <si>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</si>
  <si>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</si>
  <si>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</si>
  <si>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</si>
  <si>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</si>
  <si>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</si>
  <si>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</si>
  <si>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</si>
  <si>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</si>
  <si>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</si>
  <si>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</si>
  <si>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</si>
  <si>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</si>
  <si>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</si>
  <si>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</si>
  <si>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</si>
  <si>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</si>
  <si>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</si>
  <si>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</si>
  <si>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</si>
  <si>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</si>
  <si>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</si>
  <si>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</si>
  <si>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</si>
  <si>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</si>
  <si>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</si>
  <si>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</si>
  <si>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</si>
  <si>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</si>
  <si>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</si>
  <si>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</si>
  <si>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</si>
  <si>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</si>
  <si>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</si>
  <si>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</si>
  <si>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</si>
  <si>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</si>
  <si>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</si>
  <si>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</si>
  <si>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</si>
  <si>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</si>
  <si>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</si>
  <si>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</si>
  <si>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</si>
  <si>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</si>
  <si>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</si>
  <si>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</si>
  <si>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</si>
  <si>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</si>
  <si>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</si>
  <si>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</si>
  <si>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</si>
  <si>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</si>
  <si>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</si>
  <si>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</si>
  <si>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</si>
  <si>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</si>
  <si>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</si>
  <si>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</si>
  <si>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</si>
  <si>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</si>
  <si>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</si>
  <si>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</si>
  <si>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</si>
  <si>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</si>
  <si>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</si>
  <si>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</si>
  <si>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</si>
  <si>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</si>
  <si>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</si>
  <si>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</si>
  <si>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</si>
  <si>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</si>
  <si>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</si>
  <si>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</si>
  <si>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</si>
  <si>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</si>
  <si>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</si>
  <si>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</si>
  <si>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</si>
  <si>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</si>
  <si>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</si>
  <si>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</si>
  <si>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</si>
  <si>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</si>
  <si>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</si>
  <si>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</si>
  <si>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</si>
  <si>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</si>
  <si>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</si>
  <si>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</si>
  <si>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</si>
  <si>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</si>
  <si>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</si>
  <si>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</si>
  <si>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</si>
  <si>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</si>
  <si>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</si>
  <si>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</si>
  <si>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</si>
  <si>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</si>
  <si>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</si>
  <si>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</si>
  <si>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</si>
  <si>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</si>
  <si>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</si>
  <si>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</si>
  <si>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</si>
  <si>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</si>
  <si>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</si>
  <si>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</si>
  <si>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</si>
  <si>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</si>
  <si>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</si>
  <si>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</si>
  <si>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</si>
  <si>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</si>
  <si>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</si>
  <si>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</si>
  <si>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</si>
  <si>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</si>
  <si>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</si>
  <si>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</si>
  <si>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</si>
  <si>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</si>
  <si>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</si>
  <si>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</si>
  <si>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</si>
  <si>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</si>
  <si>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</si>
  <si>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</si>
  <si>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</si>
  <si>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</si>
  <si>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</si>
  <si>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</si>
  <si>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</si>
  <si>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</si>
  <si>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</si>
  <si>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</si>
  <si>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</si>
  <si>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</si>
  <si>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</si>
  <si>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</si>
  <si>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</si>
  <si>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</si>
  <si>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</si>
  <si>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</si>
  <si>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</si>
  <si>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</si>
  <si>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</si>
  <si>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</si>
  <si>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</si>
  <si>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</si>
  <si>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</si>
  <si>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</si>
  <si>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</si>
  <si>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</si>
  <si>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</si>
  <si>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</si>
  <si>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</si>
  <si>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</si>
  <si>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</si>
  <si>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</si>
  <si>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</si>
  <si>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</si>
  <si>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</si>
  <si>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</si>
  <si>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</si>
  <si>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</si>
  <si>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</si>
  <si>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</si>
  <si>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</si>
  <si>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</si>
  <si>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</si>
  <si>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</si>
  <si>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</si>
  <si>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</si>
  <si>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</si>
  <si>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</si>
  <si>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</si>
  <si>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</si>
  <si>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</si>
  <si>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</si>
  <si>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</si>
  <si>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</si>
  <si>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</si>
  <si>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</si>
  <si>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</si>
  <si>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</si>
  <si>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</si>
  <si>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</si>
  <si>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</si>
  <si>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</si>
  <si>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</si>
  <si>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</si>
  <si>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</si>
  <si>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</si>
  <si>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</si>
  <si>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</si>
  <si>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</si>
  <si>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</si>
  <si>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</si>
  <si>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</si>
  <si>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</si>
  <si>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</si>
  <si>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</si>
  <si>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</si>
  <si>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</si>
  <si>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</si>
  <si>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</si>
  <si>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</si>
  <si>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</si>
  <si>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</si>
  <si>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</si>
  <si>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</si>
  <si>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</si>
  <si>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</si>
  <si>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</si>
  <si>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</si>
  <si>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</si>
  <si>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</si>
  <si>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</si>
  <si>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</si>
  <si>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</si>
  <si>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</si>
  <si>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</si>
  <si>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</si>
  <si>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</si>
  <si>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</si>
  <si>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</si>
  <si>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</si>
  <si>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</si>
  <si>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</si>
  <si>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</si>
  <si>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</si>
  <si>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</si>
  <si>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</si>
  <si>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</si>
  <si>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</si>
  <si>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</si>
  <si>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</si>
  <si>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</si>
  <si>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</si>
  <si>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</si>
  <si>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</si>
  <si>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</si>
  <si>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</si>
  <si>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</si>
  <si>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</si>
  <si>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</si>
  <si>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</si>
  <si>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</si>
  <si>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</si>
  <si>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</si>
  <si>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</si>
  <si>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</si>
  <si>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</si>
  <si>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</si>
  <si>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</si>
  <si>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</si>
  <si>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</si>
  <si>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</si>
  <si>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</si>
  <si>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</si>
  <si>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</si>
  <si>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</si>
  <si>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</si>
  <si>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</si>
  <si>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</si>
  <si>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</si>
  <si>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</si>
  <si>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</si>
  <si>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</si>
  <si>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</si>
  <si>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</si>
  <si>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</si>
  <si>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</si>
  <si>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</si>
  <si>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</si>
  <si>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</si>
  <si>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</si>
  <si>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</si>
  <si>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</si>
  <si>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</si>
  <si>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</si>
  <si>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</si>
  <si>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</si>
  <si>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</si>
  <si>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</si>
  <si>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</si>
  <si>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</si>
  <si>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</si>
  <si>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</si>
  <si>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</si>
  <si>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</si>
  <si>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</si>
  <si>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</si>
  <si>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</si>
  <si>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</si>
  <si>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</si>
  <si>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</si>
  <si>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</si>
  <si>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</si>
  <si>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</si>
  <si>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</si>
  <si>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</si>
  <si>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</si>
  <si>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</si>
  <si>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</si>
  <si>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</si>
  <si>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</si>
  <si>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</si>
  <si>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</si>
  <si>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</si>
  <si>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</si>
  <si>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</si>
  <si>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</si>
  <si>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</si>
  <si>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</si>
  <si>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</si>
  <si>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</si>
  <si>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</si>
  <si>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</si>
  <si>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</si>
  <si>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</si>
  <si>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</si>
  <si>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</si>
  <si>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</si>
  <si>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</si>
  <si>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</si>
  <si>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</si>
  <si>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</si>
  <si>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</si>
  <si>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</si>
  <si>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</si>
  <si>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</si>
  <si>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</si>
  <si>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</si>
  <si>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</si>
  <si>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</si>
  <si>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</si>
  <si>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</si>
  <si>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</si>
  <si>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</si>
  <si>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</si>
  <si>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</si>
  <si>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</si>
  <si>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</si>
  <si>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</si>
  <si>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</si>
  <si>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</si>
  <si>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</si>
  <si>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</si>
  <si>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</si>
  <si>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</si>
  <si>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</si>
  <si>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</si>
  <si>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</si>
  <si>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</si>
  <si>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</si>
  <si>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</si>
  <si>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</si>
  <si>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</si>
  <si>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</si>
  <si>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</si>
  <si>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</si>
  <si>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</si>
  <si>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</si>
  <si>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</si>
  <si>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</si>
  <si>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</si>
  <si>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</si>
  <si>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</si>
  <si>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</si>
  <si>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</si>
  <si>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</si>
  <si>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</si>
  <si>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</si>
  <si>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</si>
  <si>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</si>
  <si>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</si>
  <si>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</si>
  <si>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</si>
  <si>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</si>
  <si>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</si>
  <si>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</si>
  <si>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</si>
  <si>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</si>
  <si>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</si>
  <si>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</si>
  <si>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</si>
  <si>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</si>
  <si>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</si>
  <si>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</si>
  <si>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</si>
  <si>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</si>
  <si>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</si>
  <si>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</si>
  <si>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</si>
  <si>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</si>
  <si>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</si>
  <si>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</si>
  <si>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</si>
  <si>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</si>
  <si>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</si>
  <si>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</si>
  <si>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</si>
  <si>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</si>
  <si>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</si>
  <si>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</si>
  <si>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</si>
  <si>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</si>
  <si>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</si>
  <si>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</si>
  <si>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</si>
  <si>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</si>
  <si>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</si>
  <si>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</si>
  <si>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</si>
  <si>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</si>
  <si>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</si>
  <si>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</si>
  <si>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</si>
  <si>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</si>
  <si>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</si>
  <si>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</si>
  <si>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</si>
  <si>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</si>
  <si>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</si>
  <si>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</si>
  <si>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</si>
  <si>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</si>
  <si>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</si>
  <si>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</si>
  <si>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</si>
  <si>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</si>
  <si>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</si>
  <si>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</si>
  <si>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</si>
  <si>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</si>
  <si>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</si>
  <si>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</si>
  <si>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</si>
  <si>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</si>
  <si>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</si>
  <si>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</si>
  <si>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</si>
  <si>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</si>
  <si>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</si>
  <si>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</si>
  <si>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</si>
  <si>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</si>
  <si>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</si>
  <si>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</si>
  <si>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</si>
  <si>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</si>
  <si>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</si>
  <si>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</si>
  <si>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</si>
  <si>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</si>
  <si>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</si>
  <si>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</si>
  <si>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</si>
  <si>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</si>
  <si>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</si>
  <si>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</si>
  <si>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</si>
  <si>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</si>
  <si>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</si>
  <si>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</si>
  <si>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</si>
  <si>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</si>
  <si>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</si>
  <si>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</si>
  <si>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</si>
  <si>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</si>
  <si>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</si>
  <si>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</si>
  <si>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</si>
  <si>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</si>
  <si>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</si>
  <si>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</si>
  <si>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</si>
  <si>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</si>
  <si>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</si>
  <si>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</si>
  <si>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</si>
  <si>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</si>
  <si>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</si>
  <si>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</si>
  <si>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</si>
  <si>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</si>
  <si>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</si>
  <si>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</si>
  <si>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</si>
  <si>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</si>
  <si>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</si>
  <si>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</si>
  <si>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</si>
  <si>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</si>
  <si>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</si>
  <si>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</si>
  <si>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</si>
  <si>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</si>
  <si>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</si>
  <si>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</si>
  <si>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</si>
  <si>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</si>
  <si>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</si>
  <si>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</si>
  <si>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</si>
  <si>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</si>
  <si>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</si>
  <si>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</si>
  <si>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</si>
  <si>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</si>
  <si>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</si>
  <si>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</si>
  <si>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</si>
  <si>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</si>
  <si>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</si>
  <si>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</si>
  <si>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</si>
  <si>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</si>
  <si>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</si>
  <si>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</si>
  <si>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</si>
  <si>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</si>
  <si>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</si>
  <si>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</si>
  <si>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</si>
  <si>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</si>
  <si>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</si>
  <si>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</si>
  <si>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</si>
  <si>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</si>
  <si>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</si>
  <si>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</si>
  <si>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</si>
  <si>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</si>
  <si>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</si>
  <si>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</si>
  <si>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</si>
  <si>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</si>
  <si>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</si>
  <si>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</si>
  <si>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</si>
  <si>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</si>
  <si>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</si>
  <si>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</si>
  <si>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</si>
  <si>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</si>
  <si>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</si>
  <si>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</si>
  <si>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</si>
  <si>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</si>
  <si>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</si>
  <si>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</si>
  <si>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</si>
  <si>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</si>
  <si>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</si>
  <si>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</si>
  <si>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</si>
  <si>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</si>
  <si>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</si>
  <si>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</si>
  <si>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</si>
  <si>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</si>
  <si>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</si>
  <si>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</si>
  <si>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</si>
  <si>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</si>
  <si>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</si>
  <si>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</si>
  <si>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</si>
  <si>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</si>
  <si>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</si>
  <si>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</si>
  <si>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</si>
  <si>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</si>
  <si>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</si>
  <si>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</si>
  <si>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</si>
  <si>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</si>
  <si>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</si>
  <si>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</si>
  <si>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</si>
  <si>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</si>
  <si>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</si>
  <si>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</si>
  <si>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</si>
  <si>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</si>
  <si>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</si>
  <si>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</si>
  <si>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</si>
  <si>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</si>
  <si>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</si>
  <si>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</si>
  <si>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</si>
  <si>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</si>
  <si>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</si>
  <si>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</si>
  <si>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</si>
  <si>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</si>
  <si>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</si>
  <si>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</si>
  <si>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</si>
  <si>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</si>
  <si>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</si>
  <si>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</si>
  <si>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</si>
  <si>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</si>
  <si>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</si>
  <si>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</si>
  <si>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</si>
  <si>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</si>
  <si>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</si>
  <si>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</si>
  <si>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</si>
  <si>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</si>
  <si>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</si>
  <si>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</si>
  <si>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</si>
  <si>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</si>
  <si>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</si>
  <si>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</si>
  <si>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</si>
  <si>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</si>
  <si>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</si>
  <si>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</si>
  <si>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</si>
  <si>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</si>
  <si>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</si>
  <si>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</si>
  <si>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</si>
  <si>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</si>
  <si>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</si>
  <si>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</si>
  <si>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</si>
  <si>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</si>
  <si>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</si>
  <si>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</si>
  <si>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</si>
  <si>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</si>
  <si>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</si>
  <si>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</si>
  <si>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</si>
  <si>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</si>
  <si>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</si>
  <si>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</si>
  <si>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</si>
  <si>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</si>
  <si>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</si>
  <si>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</si>
  <si>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</si>
  <si>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</si>
  <si>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</si>
  <si>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</si>
  <si>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</si>
  <si>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</si>
  <si>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</si>
  <si>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</si>
  <si>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</si>
  <si>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</si>
  <si>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</si>
  <si>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</si>
  <si>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</si>
  <si>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</si>
  <si>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</si>
  <si>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</si>
  <si>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</si>
  <si>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</si>
  <si>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</si>
  <si>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</si>
  <si>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</si>
  <si>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</si>
  <si>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</si>
  <si>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</si>
  <si>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</si>
  <si>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</si>
  <si>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</si>
  <si>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</si>
  <si>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</si>
  <si>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</si>
  <si>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</si>
  <si>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</si>
  <si>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</si>
  <si>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</si>
  <si>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</si>
  <si>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</si>
  <si>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</si>
  <si>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</si>
  <si>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</si>
  <si>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</si>
  <si>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</si>
  <si>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</si>
  <si>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</si>
  <si>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</si>
  <si>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</si>
  <si>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</si>
  <si>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</si>
  <si>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</si>
  <si>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</si>
  <si>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</si>
  <si>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</si>
  <si>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</si>
  <si>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</si>
  <si>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</si>
  <si>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</si>
  <si>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</si>
  <si>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</si>
  <si>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</si>
  <si>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</si>
  <si>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</si>
  <si>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</si>
  <si>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</si>
  <si>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</si>
  <si>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</si>
  <si>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</si>
  <si>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</si>
  <si>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</si>
  <si>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</si>
  <si>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</si>
  <si>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</si>
  <si>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</si>
  <si>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</si>
  <si>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</si>
  <si>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</si>
  <si>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</si>
  <si>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</si>
  <si>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</si>
  <si>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</si>
  <si>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</si>
  <si>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</si>
  <si>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</si>
  <si>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</si>
  <si>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</si>
  <si>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</si>
  <si>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</si>
  <si>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</si>
  <si>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</si>
  <si>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</si>
  <si>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</si>
  <si>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</si>
  <si>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</si>
  <si>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</si>
  <si>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</si>
  <si>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</si>
  <si>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</si>
  <si>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</si>
  <si>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</si>
  <si>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</si>
  <si>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</si>
  <si>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</si>
  <si>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</si>
  <si>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</si>
  <si>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</si>
  <si>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</si>
  <si>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</si>
  <si>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</si>
  <si>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</si>
  <si>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</si>
  <si>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</si>
  <si>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</si>
  <si>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</si>
  <si>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</si>
  <si>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</si>
  <si>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</si>
  <si>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</si>
  <si>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</si>
  <si>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</si>
  <si>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</si>
  <si>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</si>
  <si>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</si>
  <si>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</si>
  <si>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</si>
  <si>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</si>
  <si>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</si>
  <si>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</si>
  <si>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</si>
  <si>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</si>
  <si>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</si>
  <si>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</si>
  <si>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</si>
  <si>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</si>
  <si>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</si>
  <si>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</si>
  <si>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</si>
  <si>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</si>
  <si>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</si>
  <si>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</si>
  <si>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</si>
  <si>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</si>
  <si>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</si>
  <si>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</si>
  <si>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</si>
  <si>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</si>
  <si>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</si>
  <si>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</si>
  <si>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</si>
  <si>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</si>
  <si>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</si>
  <si>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</si>
  <si>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</si>
  <si>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</si>
  <si>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</si>
  <si>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</si>
  <si>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</si>
  <si>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</si>
  <si>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</si>
  <si>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</si>
  <si>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</si>
  <si>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</si>
  <si>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</si>
  <si>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</si>
  <si>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</si>
  <si>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</si>
  <si>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</si>
  <si>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</si>
  <si>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</si>
  <si>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</si>
  <si>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</si>
  <si>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</si>
  <si>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</si>
  <si>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</si>
  <si>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</si>
  <si>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</si>
  <si>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</si>
  <si>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</si>
  <si>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</si>
  <si>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</si>
  <si>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</si>
  <si>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</si>
  <si>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</si>
  <si>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</si>
  <si>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</si>
  <si>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</si>
  <si>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</si>
  <si>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</si>
  <si>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</si>
  <si>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</si>
  <si>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</si>
  <si>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</si>
  <si>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</si>
  <si>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</si>
  <si>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</si>
  <si>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</si>
  <si>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</si>
  <si>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</si>
  <si>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</si>
  <si>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</si>
  <si>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</si>
  <si>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</si>
  <si>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</si>
  <si>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</si>
  <si>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</si>
  <si>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</si>
  <si>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</si>
  <si>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</si>
  <si>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</si>
  <si>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</si>
  <si>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</si>
  <si>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</si>
  <si>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</si>
  <si>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</si>
  <si>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</si>
  <si>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</si>
  <si>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</si>
  <si>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</si>
  <si>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</si>
  <si>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</si>
  <si>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</si>
  <si>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</si>
  <si>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</si>
  <si>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</si>
  <si>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</si>
  <si>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</si>
  <si>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</si>
  <si>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</si>
  <si>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</si>
  <si>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</si>
  <si>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</si>
  <si>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</si>
  <si>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</si>
  <si>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</si>
  <si>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</si>
  <si>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</si>
  <si>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</si>
  <si>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</si>
  <si>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</si>
  <si>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</si>
  <si>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</si>
  <si>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</si>
  <si>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</si>
  <si>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</si>
  <si>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</si>
  <si>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</si>
  <si>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</si>
  <si>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</si>
  <si>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</si>
  <si>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</si>
  <si>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</si>
  <si>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</si>
  <si>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</si>
  <si>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</si>
  <si>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</si>
  <si>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</si>
  <si>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</si>
  <si>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</si>
  <si>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</si>
  <si>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</si>
  <si>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</si>
  <si>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</si>
  <si>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</si>
  <si>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</si>
  <si>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</si>
  <si>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</si>
  <si>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</si>
  <si>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</si>
  <si>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</si>
  <si>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</si>
  <si>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</si>
  <si>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</si>
  <si>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</si>
  <si>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</si>
  <si>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</si>
  <si>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</si>
  <si>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</si>
  <si>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</si>
  <si>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</si>
  <si>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</si>
  <si>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</si>
  <si>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</si>
  <si>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</si>
  <si>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</si>
  <si>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</si>
  <si>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</si>
  <si>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</si>
  <si>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</si>
  <si>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</si>
  <si>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</si>
  <si>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</si>
  <si>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</si>
  <si>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</si>
  <si>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</si>
  <si>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</si>
  <si>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</si>
  <si>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</si>
  <si>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</si>
  <si>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</si>
  <si>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</si>
  <si>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</si>
  <si>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</si>
  <si>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</si>
  <si>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</si>
  <si>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</si>
  <si>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</si>
  <si>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</si>
  <si>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</si>
  <si>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</si>
  <si>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</si>
  <si>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</si>
  <si>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</si>
  <si>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</si>
  <si>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</si>
  <si>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</si>
  <si>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</si>
  <si>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</si>
  <si>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</si>
  <si>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</si>
  <si>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</si>
  <si>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</si>
  <si>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</si>
  <si>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</si>
  <si>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</si>
  <si>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</si>
  <si>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</si>
  <si>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</si>
  <si>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</si>
  <si>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</si>
  <si>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</si>
  <si>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</si>
  <si>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</si>
  <si>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</si>
  <si>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</si>
  <si>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</si>
  <si>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</si>
  <si>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</si>
  <si>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</si>
  <si>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</si>
  <si>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</si>
  <si>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</si>
  <si>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</si>
  <si>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</si>
  <si>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</si>
  <si>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</si>
  <si>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</si>
  <si>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</si>
  <si>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</si>
  <si>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</si>
  <si>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</si>
  <si>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</si>
  <si>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</si>
  <si>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</si>
  <si>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</si>
  <si>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</si>
  <si>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</si>
  <si>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</si>
  <si>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</si>
  <si>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</si>
  <si>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</si>
  <si>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</si>
  <si>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</si>
  <si>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</si>
  <si>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</si>
  <si>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</si>
  <si>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</si>
  <si>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</si>
  <si>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</si>
  <si>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</si>
  <si>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</si>
  <si>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</si>
  <si>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</si>
  <si>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</si>
  <si>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</si>
  <si>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</si>
  <si>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</si>
  <si>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</si>
  <si>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</si>
  <si>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</si>
  <si>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</si>
  <si>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</si>
  <si>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</si>
  <si>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</si>
  <si>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</si>
  <si>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</si>
  <si>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</si>
  <si>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</si>
  <si>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</si>
  <si>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</si>
  <si>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</si>
  <si>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</si>
  <si>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</si>
  <si>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</si>
  <si>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</si>
  <si>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</si>
  <si>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</si>
  <si>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</si>
  <si>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</si>
  <si>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</si>
  <si>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</si>
  <si>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</si>
  <si>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</si>
  <si>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</si>
  <si>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</si>
  <si>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</si>
  <si>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</si>
  <si>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</si>
  <si>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</si>
  <si>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</si>
  <si>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</si>
  <si>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</si>
  <si>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</si>
  <si>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</si>
  <si>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</si>
  <si>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</si>
  <si>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</si>
  <si>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</si>
  <si>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</si>
  <si>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</si>
  <si>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</si>
  <si>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</si>
  <si>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</si>
  <si>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</si>
  <si>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</si>
  <si>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</si>
  <si>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</si>
  <si>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</si>
  <si>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</si>
  <si>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</si>
  <si>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</si>
  <si>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</si>
  <si>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</si>
  <si>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</si>
  <si>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</si>
  <si>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</si>
  <si>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</si>
  <si>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</si>
  <si>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</si>
  <si>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</si>
  <si>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</si>
  <si>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</si>
  <si>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</si>
  <si>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</si>
  <si>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</si>
  <si>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</si>
  <si>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</si>
  <si>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</si>
  <si>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</si>
  <si>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</si>
  <si>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</si>
  <si>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</si>
  <si>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</si>
  <si>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</si>
  <si>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</si>
  <si>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</si>
  <si>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</si>
  <si>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</si>
  <si>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</si>
  <si>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</si>
  <si>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</si>
  <si>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</si>
  <si>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</si>
  <si>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</si>
  <si>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</si>
  <si>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</si>
  <si>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</si>
  <si>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</si>
  <si>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</si>
  <si>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</si>
  <si>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</si>
  <si>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</si>
  <si>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</si>
  <si>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</si>
  <si>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</si>
  <si>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</si>
  <si>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</si>
  <si>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</si>
  <si>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</si>
  <si>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</si>
  <si>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</si>
  <si>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</si>
  <si>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</si>
  <si>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</si>
  <si>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</si>
  <si>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</si>
  <si>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</si>
  <si>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</si>
  <si>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</si>
  <si>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</si>
  <si>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</si>
  <si>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</si>
  <si>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</si>
  <si>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</si>
  <si>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</si>
  <si>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</si>
  <si>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</si>
  <si>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</si>
  <si>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</si>
  <si>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</si>
  <si>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</si>
  <si>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</si>
  <si>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</si>
  <si>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</si>
  <si>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</si>
  <si>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</si>
  <si>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</si>
  <si>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</si>
  <si>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</si>
  <si>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</si>
  <si>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</si>
  <si>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</si>
  <si>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</si>
  <si>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</si>
  <si>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</si>
  <si>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</si>
  <si>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</si>
  <si>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</si>
  <si>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</si>
  <si>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</si>
  <si>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</si>
  <si>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</si>
  <si>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</si>
  <si>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</si>
  <si>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</si>
  <si>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</si>
  <si>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</si>
  <si>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</si>
  <si>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</si>
  <si>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</si>
  <si>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</si>
  <si>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</si>
  <si>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</si>
  <si>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</si>
  <si>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</si>
  <si>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</si>
  <si>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</si>
  <si>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</si>
  <si>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</si>
  <si>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</si>
  <si>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</si>
  <si>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</si>
  <si>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</si>
  <si>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</si>
  <si>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</si>
  <si>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</si>
  <si>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</si>
  <si>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</si>
  <si>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</si>
  <si>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</si>
  <si>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</si>
  <si>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</si>
  <si>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</si>
  <si>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</si>
  <si>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</si>
  <si>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</si>
  <si>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</si>
  <si>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</si>
  <si>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</si>
  <si>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</si>
  <si>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</si>
  <si>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</si>
  <si>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</si>
  <si>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</si>
  <si>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</si>
  <si>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</si>
  <si>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</si>
  <si>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</si>
  <si>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</si>
  <si>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</si>
  <si>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</si>
  <si>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</si>
  <si>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</si>
  <si>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</si>
  <si>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</si>
  <si>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</si>
  <si>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</si>
  <si>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</si>
  <si>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</si>
  <si>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</si>
  <si>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</si>
  <si>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</si>
  <si>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</si>
  <si>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</si>
  <si>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</si>
  <si>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</si>
  <si>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</si>
  <si>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</si>
  <si>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</si>
  <si>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</si>
  <si>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</si>
  <si>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</si>
  <si>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</si>
  <si>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</si>
  <si>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</si>
  <si>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</si>
  <si>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</si>
  <si>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</si>
  <si>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</si>
  <si>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</si>
  <si>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</si>
  <si>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</si>
  <si>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</si>
  <si>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</si>
  <si>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</si>
  <si>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</si>
  <si>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</si>
  <si>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</si>
  <si>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</si>
  <si>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</si>
  <si>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</si>
  <si>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</si>
  <si>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</si>
  <si>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</si>
  <si>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</si>
  <si>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</si>
  <si>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</si>
  <si>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</si>
  <si>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</si>
  <si>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</si>
  <si>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</si>
  <si>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</si>
  <si>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</si>
  <si>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</si>
  <si>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</si>
  <si>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</si>
  <si>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</si>
  <si>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</si>
  <si>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</si>
  <si>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</si>
  <si>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</si>
  <si>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</si>
  <si>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</si>
  <si>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</si>
  <si>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</si>
  <si>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</si>
  <si>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</si>
  <si>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</si>
  <si>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</si>
  <si>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</si>
  <si>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</si>
  <si>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</si>
  <si>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</si>
  <si>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</si>
  <si>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</si>
  <si>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</si>
  <si>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</si>
  <si>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</si>
  <si>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</si>
  <si>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</si>
  <si>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</si>
  <si>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</si>
  <si>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</si>
  <si>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</si>
  <si>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</si>
  <si>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</si>
  <si>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</si>
  <si>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</si>
  <si>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</si>
  <si>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</si>
  <si>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</si>
  <si>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</si>
  <si>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</si>
  <si>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</si>
  <si>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</si>
  <si>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</si>
  <si>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</si>
  <si>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</si>
  <si>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</si>
  <si>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</si>
  <si>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</si>
  <si>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</si>
  <si>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</si>
  <si>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</si>
  <si>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</si>
  <si>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</si>
  <si>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</si>
  <si>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</si>
  <si>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</si>
  <si>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</si>
  <si>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</si>
  <si>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</si>
  <si>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</si>
  <si>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</si>
  <si>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</si>
  <si>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</si>
  <si>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</si>
  <si>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</si>
  <si>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</si>
  <si>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</si>
  <si>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</si>
  <si>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</si>
  <si>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</si>
  <si>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</si>
  <si>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</si>
  <si>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</si>
  <si>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</si>
  <si>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</si>
  <si>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</si>
  <si>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</si>
  <si>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</si>
  <si>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</si>
  <si>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</si>
  <si>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</si>
  <si>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</si>
  <si>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</si>
  <si>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</si>
  <si>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</si>
  <si>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</si>
  <si>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</si>
  <si>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</si>
  <si>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</si>
  <si>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</si>
  <si>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</si>
  <si>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</si>
  <si>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</si>
  <si>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</si>
  <si>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</si>
  <si>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</si>
  <si>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</si>
  <si>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</si>
  <si>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</si>
  <si>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</si>
  <si>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</si>
  <si>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</si>
  <si>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</si>
  <si>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</si>
  <si>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</si>
  <si>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</si>
  <si>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</si>
  <si>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</si>
  <si>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</si>
  <si>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</si>
  <si>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</si>
  <si>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</si>
  <si>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</si>
  <si>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</si>
  <si>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</si>
  <si>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</si>
  <si>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</si>
  <si>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</si>
  <si>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</si>
  <si>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</si>
  <si>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</si>
  <si>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</si>
  <si>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</si>
  <si>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</si>
  <si>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</si>
  <si>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</si>
  <si>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</si>
  <si>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</si>
  <si>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</si>
  <si>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</si>
  <si>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</si>
  <si>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</si>
  <si>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</si>
  <si>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</si>
  <si>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</si>
  <si>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</si>
  <si>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</si>
  <si>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</si>
  <si>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</si>
  <si>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</si>
  <si>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</si>
  <si>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</si>
  <si>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</si>
  <si>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</si>
  <si>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</si>
  <si>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</si>
  <si>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</si>
  <si>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</si>
  <si>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</si>
  <si>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</si>
  <si>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</si>
  <si>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</si>
  <si>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</si>
  <si>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</si>
  <si>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</si>
  <si>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</si>
  <si>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</si>
  <si>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</si>
  <si>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</si>
  <si>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</si>
  <si>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</si>
  <si>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</si>
  <si>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</si>
  <si>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</si>
  <si>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</si>
  <si>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</si>
  <si>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</si>
  <si>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</si>
  <si>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</si>
  <si>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</si>
  <si>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</si>
  <si>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</si>
  <si>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</si>
  <si>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</si>
  <si>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</si>
  <si>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</si>
  <si>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</si>
  <si>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</si>
  <si>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</si>
  <si>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</si>
  <si>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</si>
  <si>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</si>
  <si>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</si>
  <si>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</si>
  <si>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</si>
  <si>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</si>
  <si>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</si>
  <si>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</si>
  <si>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</si>
  <si>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</si>
  <si>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</si>
  <si>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</si>
  <si>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</si>
  <si>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</si>
  <si>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</si>
  <si>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</si>
  <si>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</si>
  <si>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</si>
  <si>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</si>
  <si>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</si>
  <si>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</si>
  <si>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</si>
  <si>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</si>
  <si>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</si>
  <si>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</si>
  <si>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</si>
  <si>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</si>
  <si>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</si>
  <si>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</si>
  <si>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</si>
  <si>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</si>
  <si>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</si>
  <si>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</si>
  <si>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</si>
  <si>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</si>
  <si>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</si>
  <si>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</si>
  <si>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</si>
  <si>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</si>
  <si>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</si>
  <si>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</si>
  <si>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</si>
  <si>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</si>
  <si>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</si>
  <si>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</si>
  <si>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</si>
  <si>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</si>
  <si>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</si>
  <si>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</si>
  <si>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</si>
  <si>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</si>
  <si>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</si>
  <si>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</si>
  <si>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</si>
  <si>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</si>
  <si>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</si>
  <si>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</si>
  <si>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</si>
  <si>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</si>
  <si>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</si>
  <si>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</si>
  <si>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</si>
  <si>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</si>
  <si>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</si>
  <si>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</si>
  <si>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</si>
  <si>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</si>
  <si>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</si>
  <si>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</si>
  <si>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</si>
  <si>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</si>
  <si>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</si>
  <si>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</si>
  <si>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</si>
  <si>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</si>
  <si>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</si>
  <si>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</si>
  <si>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</si>
  <si>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</si>
  <si>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</si>
  <si>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</si>
  <si>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</si>
  <si>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</si>
  <si>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</si>
  <si>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</si>
  <si>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</si>
  <si>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</si>
  <si>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</si>
  <si>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</si>
  <si>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</si>
  <si>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</si>
  <si>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</si>
  <si>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</si>
  <si>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</si>
  <si>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</si>
  <si>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</si>
  <si>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</si>
  <si>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</si>
  <si>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</si>
  <si>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</si>
  <si>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</si>
  <si>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</si>
  <si>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</si>
  <si>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</si>
  <si>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</si>
  <si>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</si>
  <si>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</si>
  <si>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</si>
  <si>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</si>
  <si>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</si>
  <si>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</si>
  <si>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</si>
  <si>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</si>
  <si>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</si>
  <si>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</si>
  <si>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</si>
  <si>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</si>
  <si>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</si>
  <si>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</si>
  <si>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</si>
  <si>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</si>
  <si>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</si>
  <si>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</si>
  <si>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</si>
  <si>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</si>
  <si>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</si>
  <si>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</si>
  <si>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</si>
  <si>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</si>
  <si>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</si>
  <si>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</si>
  <si>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</si>
  <si>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</si>
  <si>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</si>
  <si>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</si>
  <si>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</si>
  <si>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</si>
  <si>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</si>
  <si>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</si>
  <si>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</si>
  <si>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</si>
  <si>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</si>
  <si>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</si>
  <si>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</si>
  <si>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</si>
  <si>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</si>
  <si>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</si>
  <si>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</si>
  <si>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</si>
  <si>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</si>
  <si>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</si>
  <si>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</si>
  <si>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</si>
  <si>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</si>
  <si>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</si>
  <si>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</si>
  <si>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</si>
  <si>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</si>
  <si>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</si>
  <si>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</si>
  <si>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</si>
  <si>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</si>
  <si>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</si>
  <si>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</si>
  <si>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</si>
  <si>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</si>
  <si>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</si>
  <si>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</si>
  <si>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</si>
  <si>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</si>
  <si>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</si>
  <si>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</si>
  <si>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</si>
  <si>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</si>
  <si>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</si>
  <si>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</si>
  <si>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</si>
  <si>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</si>
  <si>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</si>
  <si>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</si>
  <si>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</si>
  <si>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</si>
  <si>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</si>
  <si>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</si>
  <si>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</si>
  <si>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</si>
  <si>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</si>
  <si>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</si>
  <si>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</si>
  <si>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</si>
  <si>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</si>
  <si>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</si>
  <si>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</si>
  <si>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</si>
  <si>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</si>
  <si>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</si>
  <si>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</si>
  <si>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</si>
  <si>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</si>
  <si>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</si>
  <si>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</si>
  <si>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</si>
  <si>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</si>
  <si>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</si>
  <si>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</si>
  <si>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</si>
  <si>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</si>
  <si>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</si>
  <si>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</si>
  <si>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</si>
  <si>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</si>
  <si>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</si>
  <si>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</si>
  <si>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</si>
  <si>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</si>
  <si>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</si>
  <si>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</si>
  <si>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</si>
  <si>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</si>
  <si>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</si>
  <si>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</si>
  <si>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</si>
  <si>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</si>
  <si>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</si>
  <si>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</si>
  <si>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</si>
  <si>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</si>
  <si>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</si>
  <si>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</si>
  <si>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</si>
  <si>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</si>
  <si>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</si>
  <si>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</si>
  <si>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</si>
  <si>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</si>
  <si>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</si>
  <si>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</si>
  <si>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</si>
  <si>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</si>
  <si>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</si>
  <si>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</si>
  <si>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</si>
  <si>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</si>
  <si>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</si>
  <si>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</si>
  <si>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</si>
  <si>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</si>
  <si>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</si>
  <si>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</si>
  <si>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</si>
  <si>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</si>
  <si>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</si>
  <si>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</si>
  <si>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</si>
  <si>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</si>
  <si>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</si>
  <si>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</si>
  <si>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</si>
  <si>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</si>
  <si>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</si>
  <si>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</si>
  <si>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</si>
  <si>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</si>
  <si>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</si>
  <si>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</si>
  <si>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</si>
  <si>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</si>
  <si>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</si>
  <si>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</si>
  <si>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</si>
  <si>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</si>
  <si>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</si>
  <si>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</si>
  <si>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</si>
  <si>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</si>
  <si>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</si>
  <si>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</si>
  <si>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</si>
  <si>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</si>
  <si>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</si>
  <si>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</si>
  <si>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</si>
  <si>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</si>
  <si>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</si>
  <si>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</si>
  <si>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</si>
  <si>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</si>
  <si>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</si>
  <si>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</si>
  <si>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</si>
  <si>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</si>
  <si>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</si>
  <si>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</si>
  <si>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</si>
  <si>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</si>
  <si>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</si>
  <si>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</si>
  <si>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</si>
  <si>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</si>
  <si>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</si>
  <si>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</si>
  <si>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</si>
  <si>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</si>
  <si>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</si>
  <si>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</si>
  <si>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</si>
  <si>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</si>
  <si>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</si>
  <si>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</si>
  <si>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</si>
  <si>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</si>
  <si>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</si>
  <si>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</si>
  <si>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</si>
  <si>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</si>
  <si>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</si>
  <si>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</si>
  <si>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</si>
  <si>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</si>
  <si>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</si>
  <si>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</si>
  <si>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</si>
  <si>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</si>
  <si>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</si>
  <si>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</si>
  <si>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</si>
  <si>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</si>
  <si>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</si>
  <si>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</si>
  <si>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</si>
  <si>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</si>
  <si>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</si>
  <si>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</si>
  <si>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</si>
  <si>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</si>
  <si>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</si>
  <si>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</si>
  <si>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</si>
  <si>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</si>
  <si>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</si>
  <si>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</si>
  <si>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</si>
  <si>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</si>
  <si>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</si>
  <si>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</si>
  <si>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</si>
  <si>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</si>
  <si>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</si>
  <si>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</si>
  <si>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</si>
  <si>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</si>
  <si>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</si>
  <si>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</si>
  <si>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</si>
  <si>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</si>
  <si>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</si>
  <si>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</si>
  <si>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</si>
  <si>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</si>
  <si>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</si>
  <si>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</si>
  <si>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</si>
  <si>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</si>
  <si>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</si>
  <si>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</si>
  <si>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</si>
  <si>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</si>
  <si>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</si>
  <si>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</si>
  <si>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</si>
  <si>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</si>
  <si>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</si>
  <si>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</si>
  <si>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</si>
  <si>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</si>
  <si>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</si>
  <si>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</si>
  <si>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</si>
  <si>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</si>
  <si>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</si>
  <si>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</si>
  <si>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</si>
  <si>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</si>
  <si>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</si>
  <si>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</si>
  <si>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</si>
  <si>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</si>
  <si>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</si>
  <si>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</si>
  <si>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</si>
  <si>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</si>
  <si>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</si>
  <si>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</si>
  <si>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</si>
  <si>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</si>
  <si>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</si>
  <si>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</si>
  <si>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</si>
  <si>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</si>
  <si>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</si>
  <si>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</si>
  <si>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</si>
  <si>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</si>
  <si>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</si>
  <si>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</si>
  <si>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</si>
  <si>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</si>
  <si>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</si>
  <si>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</si>
  <si>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</si>
  <si>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</si>
  <si>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</si>
  <si>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</si>
  <si>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</si>
  <si>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</si>
  <si>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</si>
  <si>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</si>
  <si>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</si>
  <si>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</si>
  <si>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</si>
  <si>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</si>
  <si>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</si>
  <si>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</si>
  <si>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</si>
  <si>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</si>
  <si>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</si>
  <si>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</si>
  <si>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</si>
  <si>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</si>
  <si>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</si>
  <si>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</si>
  <si>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</si>
  <si>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</si>
  <si>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</si>
  <si>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</si>
  <si>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</si>
  <si>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</si>
  <si>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</si>
  <si>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</si>
  <si>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</si>
  <si>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</si>
  <si>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</si>
  <si>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</si>
  <si>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</si>
  <si>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</si>
  <si>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</si>
  <si>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</si>
  <si>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</si>
  <si>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</si>
  <si>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</si>
  <si>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</si>
  <si>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</si>
  <si>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</si>
  <si>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</si>
  <si>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</si>
  <si>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</si>
  <si>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</si>
  <si>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</si>
  <si>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</si>
  <si>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</si>
  <si>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</si>
  <si>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</si>
  <si>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</si>
  <si>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</si>
  <si>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</si>
  <si>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</si>
  <si>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</si>
  <si>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</si>
  <si>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</si>
  <si>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</si>
  <si>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</si>
  <si>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</si>
  <si>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</si>
  <si>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</si>
  <si>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</si>
  <si>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</si>
  <si>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</si>
  <si>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</si>
  <si>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</si>
  <si>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</si>
  <si>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</si>
  <si>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</si>
  <si>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</si>
  <si>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</si>
  <si>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</si>
  <si>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</si>
  <si>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</si>
  <si>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</si>
  <si>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</si>
  <si>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</si>
  <si>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</si>
  <si>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</si>
  <si>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</si>
  <si>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</si>
  <si>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</si>
  <si>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</si>
  <si>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</si>
  <si>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</si>
  <si>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</si>
  <si>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</si>
  <si>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</si>
  <si>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</si>
  <si>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</si>
  <si>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</si>
  <si>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</si>
  <si>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</si>
  <si>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</si>
  <si>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</si>
  <si>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</si>
  <si>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</si>
  <si>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</si>
  <si>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</si>
  <si>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</si>
  <si>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</si>
  <si>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</si>
  <si>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</si>
  <si>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</si>
  <si>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</si>
  <si>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</si>
  <si>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</si>
  <si>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</si>
  <si>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</si>
  <si>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</si>
  <si>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</si>
  <si>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</si>
  <si>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</si>
  <si>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</si>
  <si>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</si>
  <si>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</si>
  <si>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</si>
  <si>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</si>
  <si>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</si>
  <si>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</si>
  <si>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</si>
  <si>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</si>
  <si>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</si>
  <si>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</si>
  <si>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</si>
  <si>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</si>
  <si>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</si>
  <si>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</si>
  <si>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</si>
  <si>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</si>
  <si>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</si>
  <si>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</si>
  <si>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</si>
  <si>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</si>
  <si>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</si>
  <si>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</si>
  <si>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</si>
  <si>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</si>
  <si>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</si>
  <si>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</si>
  <si>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</si>
  <si>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</si>
  <si>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</si>
  <si>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</si>
  <si>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</si>
  <si>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</si>
  <si>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</si>
  <si>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</si>
  <si>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</si>
  <si>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</si>
  <si>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</si>
  <si>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</si>
  <si>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</si>
  <si>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</si>
  <si>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</si>
  <si>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</si>
  <si>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</si>
  <si>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</si>
  <si>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</si>
  <si>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</si>
  <si>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</si>
  <si>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</si>
  <si>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</si>
  <si>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</si>
  <si>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</si>
  <si>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</si>
  <si>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</si>
  <si>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</si>
  <si>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</si>
  <si>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</si>
  <si>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</si>
  <si>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</si>
  <si>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</si>
  <si>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</si>
  <si>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</si>
  <si>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</si>
  <si>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</si>
  <si>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</si>
  <si>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</si>
  <si>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</si>
  <si>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</si>
  <si>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</si>
  <si>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</si>
  <si>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</si>
  <si>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</si>
  <si>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</si>
  <si>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</si>
  <si>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</si>
  <si>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</si>
  <si>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</si>
  <si>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</si>
  <si>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</si>
  <si>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</si>
  <si>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</si>
  <si>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</si>
  <si>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</si>
  <si>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</si>
  <si>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</si>
  <si>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</si>
  <si>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</si>
  <si>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</si>
  <si>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</si>
  <si>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</si>
  <si>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</si>
  <si>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</si>
  <si>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</si>
  <si>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</si>
  <si>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</si>
  <si>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</si>
  <si>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</si>
  <si>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</si>
  <si>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</si>
  <si>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</si>
  <si>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</si>
  <si>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</si>
  <si>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</si>
  <si>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</si>
  <si>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</si>
  <si>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</si>
  <si>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</si>
  <si>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</si>
  <si>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</si>
  <si>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</si>
  <si>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</si>
  <si>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</si>
  <si>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</si>
  <si>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</si>
  <si>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</si>
  <si>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</si>
  <si>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</si>
  <si>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</si>
  <si>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</si>
  <si>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</si>
  <si>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</si>
  <si>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</si>
  <si>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</si>
  <si>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</si>
  <si>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</si>
  <si>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</si>
  <si>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</si>
  <si>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</si>
  <si>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</si>
  <si>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</si>
  <si>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</si>
  <si>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</si>
  <si>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</si>
  <si>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</si>
  <si>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</si>
  <si>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</si>
  <si>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</si>
  <si>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</si>
  <si>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</si>
  <si>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</si>
  <si>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</si>
  <si>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</si>
  <si>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</si>
  <si>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</si>
  <si>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</si>
  <si>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</si>
  <si>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</si>
  <si>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</si>
  <si>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</si>
  <si>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</si>
  <si>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</si>
  <si>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</si>
  <si>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</si>
  <si>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</si>
  <si>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</si>
  <si>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</si>
  <si>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</si>
  <si>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</si>
  <si>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</si>
  <si>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</si>
  <si>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</si>
  <si>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</si>
  <si>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</si>
  <si>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</si>
  <si>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</si>
  <si>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</si>
  <si>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</si>
  <si>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</si>
  <si>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</si>
  <si>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</si>
  <si>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</si>
  <si>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</si>
  <si>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</si>
  <si>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</si>
  <si>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</si>
  <si>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</si>
  <si>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</si>
  <si>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</si>
  <si>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</si>
  <si>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</si>
  <si>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</si>
  <si>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</si>
  <si>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</si>
  <si>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</si>
  <si>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</si>
  <si>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</si>
  <si>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</si>
  <si>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</si>
  <si>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</si>
  <si>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</si>
  <si>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</si>
  <si>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</si>
  <si>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</si>
  <si>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</si>
  <si>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</si>
  <si>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</si>
  <si>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</si>
  <si>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</si>
  <si>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</si>
  <si>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</si>
  <si>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</si>
  <si>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</si>
  <si>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</si>
  <si>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</si>
  <si>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</si>
  <si>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</si>
  <si>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</si>
  <si>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</si>
  <si>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</si>
  <si>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</si>
  <si>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</si>
  <si>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</si>
  <si>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</si>
  <si>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</si>
  <si>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</si>
  <si>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</si>
  <si>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</si>
  <si>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</si>
  <si>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</si>
  <si>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</si>
  <si>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</si>
  <si>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</si>
  <si>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</si>
  <si>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</si>
  <si>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</si>
  <si>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</si>
  <si>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</si>
  <si>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</si>
  <si>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</si>
  <si>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</si>
  <si>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</si>
  <si>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</si>
  <si>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</si>
  <si>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</si>
  <si>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</si>
  <si>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</si>
  <si>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</si>
  <si>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</si>
  <si>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</si>
  <si>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</si>
  <si>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</si>
  <si>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</si>
  <si>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</si>
  <si>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</si>
  <si>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</si>
  <si>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</si>
  <si>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</si>
  <si>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</si>
  <si>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</si>
  <si>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</si>
  <si>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</si>
  <si>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</si>
  <si>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</si>
  <si>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</si>
  <si>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</si>
  <si>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</si>
  <si>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</si>
  <si>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</si>
  <si>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</si>
  <si>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</si>
  <si>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</si>
  <si>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</si>
  <si>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</si>
  <si>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</si>
  <si>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</si>
  <si>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</si>
  <si>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</si>
  <si>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</si>
  <si>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</si>
  <si>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</si>
  <si>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</si>
  <si>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</si>
  <si>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</si>
  <si>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</si>
  <si>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</si>
  <si>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</si>
  <si>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</si>
  <si>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</si>
  <si>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</si>
  <si>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</si>
  <si>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</si>
  <si>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</si>
  <si>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</si>
  <si>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</si>
  <si>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</si>
  <si>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</si>
  <si>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</si>
  <si>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</si>
  <si>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</si>
  <si>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</si>
  <si>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</si>
  <si>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</si>
  <si>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</si>
  <si>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</si>
  <si>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</si>
  <si>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</si>
  <si>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</si>
  <si>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</si>
  <si>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</si>
  <si>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</si>
  <si>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</si>
  <si>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</si>
  <si>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</si>
  <si>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</si>
  <si>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</si>
  <si>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</si>
  <si>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</si>
  <si>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</si>
  <si>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</si>
  <si>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</si>
  <si>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</si>
  <si>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</si>
  <si>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</si>
  <si>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</si>
  <si>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</si>
  <si>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</si>
  <si>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</si>
  <si>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</si>
  <si>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</si>
  <si>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</si>
  <si>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</si>
  <si>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</si>
  <si>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</si>
  <si>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</si>
  <si>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</si>
  <si>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</si>
  <si>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</si>
  <si>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</si>
  <si>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</si>
  <si>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</si>
  <si>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</si>
  <si>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</si>
  <si>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</si>
  <si>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</si>
  <si>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</si>
  <si>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</si>
  <si>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</si>
  <si>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</si>
  <si>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</si>
  <si>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</si>
  <si>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</si>
  <si>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</si>
  <si>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</si>
  <si>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</si>
  <si>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</si>
  <si>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</si>
  <si>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</si>
  <si>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</si>
  <si>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</si>
  <si>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</si>
  <si>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</si>
  <si>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</si>
  <si>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</si>
  <si>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</si>
  <si>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</si>
  <si>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</si>
  <si>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</si>
  <si>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</si>
  <si>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</si>
  <si>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</si>
  <si>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</si>
  <si>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</si>
  <si>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</si>
  <si>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</si>
  <si>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</si>
  <si>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</si>
  <si>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</si>
  <si>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</si>
  <si>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</si>
  <si>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</si>
  <si>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</si>
  <si>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</si>
  <si>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</si>
  <si>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</si>
  <si>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</si>
  <si>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</si>
  <si>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</si>
  <si>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</si>
  <si>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</si>
  <si>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</si>
  <si>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</si>
  <si>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</si>
  <si>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</si>
  <si>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</si>
  <si>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</si>
  <si>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</si>
  <si>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</si>
  <si>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</si>
  <si>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</si>
  <si>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</si>
  <si>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</si>
  <si>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</si>
  <si>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</si>
  <si>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</si>
  <si>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</si>
  <si>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</si>
  <si>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</si>
  <si>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</si>
  <si>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</si>
  <si>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</si>
  <si>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</si>
  <si>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</si>
  <si>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</si>
  <si>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</si>
  <si>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</si>
  <si>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</si>
  <si>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</si>
  <si>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</si>
  <si>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</si>
  <si>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</si>
  <si>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</si>
  <si>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</si>
  <si>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</si>
  <si>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</si>
  <si>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</si>
  <si>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</si>
  <si>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</si>
  <si>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</si>
  <si>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</si>
  <si>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</si>
  <si>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</si>
  <si>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</si>
  <si>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</si>
  <si>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</si>
  <si>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</si>
  <si>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</si>
  <si>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</si>
  <si>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</si>
  <si>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</si>
  <si>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</si>
  <si>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</si>
  <si>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</si>
  <si>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</si>
  <si>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</si>
  <si>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</si>
  <si>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</si>
  <si>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</si>
  <si>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</si>
  <si>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</si>
  <si>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</si>
  <si>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</si>
  <si>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</si>
  <si>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</si>
  <si>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</si>
  <si>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</si>
  <si>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</si>
  <si>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</si>
  <si>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</si>
  <si>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</si>
  <si>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</si>
  <si>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</si>
  <si>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</si>
  <si>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</si>
  <si>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</si>
  <si>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</si>
  <si>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</si>
  <si>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</si>
  <si>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</si>
  <si>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</si>
  <si>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</si>
  <si>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</si>
  <si>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</si>
  <si>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</si>
  <si>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</si>
  <si>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</si>
  <si>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</si>
  <si>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</si>
  <si>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</si>
  <si>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</si>
  <si>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</si>
  <si>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</si>
  <si>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</si>
  <si>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</si>
  <si>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</si>
  <si>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</si>
  <si>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</si>
  <si>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</si>
  <si>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</si>
  <si>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</si>
  <si>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</si>
  <si>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</si>
  <si>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</si>
  <si>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</si>
  <si>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</si>
  <si>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</si>
  <si>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</si>
  <si>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</si>
  <si>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</si>
  <si>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</si>
  <si>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</si>
  <si>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</si>
  <si>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</si>
  <si>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</si>
  <si>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</si>
  <si>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</si>
  <si>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</si>
  <si>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</si>
  <si>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</si>
  <si>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</si>
  <si>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</si>
  <si>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</si>
  <si>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</si>
  <si>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</si>
  <si>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</si>
  <si>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</si>
  <si>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</si>
  <si>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</si>
  <si>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</si>
  <si>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</si>
  <si>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</si>
  <si>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</si>
  <si>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</si>
  <si>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</si>
  <si>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</si>
  <si>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</si>
  <si>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</si>
  <si>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</si>
  <si>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</si>
  <si>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</si>
  <si>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</si>
  <si>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</si>
  <si>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</si>
  <si>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</si>
  <si>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</si>
  <si>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</si>
  <si>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</si>
  <si>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</si>
  <si>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</si>
  <si>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</si>
  <si>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</si>
  <si>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</si>
  <si>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</si>
  <si>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</si>
  <si>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</si>
  <si>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</si>
  <si>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</si>
  <si>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</si>
  <si>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</si>
  <si>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</si>
  <si>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</si>
  <si>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</si>
  <si>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</si>
  <si>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</si>
  <si>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</si>
  <si>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</si>
  <si>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</si>
  <si>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</si>
  <si>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</si>
  <si>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</si>
  <si>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</si>
  <si>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</si>
  <si>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</si>
  <si>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</si>
  <si>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</si>
  <si>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</si>
  <si>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</si>
  <si>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</si>
  <si>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</si>
  <si>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</si>
  <si>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</si>
  <si>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</si>
  <si>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</si>
  <si>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</si>
  <si>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</si>
  <si>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</si>
  <si>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</si>
  <si>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</si>
  <si>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</si>
  <si>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</si>
  <si>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</si>
  <si>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</si>
  <si>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</si>
  <si>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</si>
  <si>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</si>
  <si>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</si>
  <si>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</si>
  <si>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</si>
  <si>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</si>
  <si>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</si>
  <si>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</si>
  <si>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</si>
  <si>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</si>
  <si>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</si>
  <si>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</si>
  <si>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</si>
  <si>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</si>
  <si>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</si>
  <si>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</si>
  <si>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</si>
  <si>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</si>
  <si>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</si>
  <si>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</si>
  <si>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</si>
  <si>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</si>
  <si>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</si>
  <si>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</si>
  <si>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</si>
  <si>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</si>
  <si>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</si>
  <si>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</si>
  <si>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</si>
  <si>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</si>
  <si>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</si>
  <si>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</si>
  <si>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</si>
  <si>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</si>
  <si>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</si>
  <si>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</si>
  <si>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</si>
  <si>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</si>
  <si>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</si>
  <si>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</si>
  <si>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</si>
  <si>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</si>
  <si>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</si>
  <si>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</si>
  <si>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</si>
  <si>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</si>
  <si>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</si>
  <si>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</si>
  <si>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</si>
  <si>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</si>
  <si>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</si>
  <si>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</si>
  <si>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</si>
  <si>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</si>
  <si>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</si>
  <si>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</si>
  <si>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</si>
  <si>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</si>
  <si>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</si>
  <si>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</si>
  <si>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</si>
  <si>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</si>
  <si>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</si>
  <si>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</si>
  <si>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</si>
  <si>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</si>
  <si>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</si>
  <si>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</si>
  <si>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</si>
  <si>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</si>
  <si>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</si>
  <si>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</si>
  <si>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</si>
  <si>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</si>
  <si>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</si>
  <si>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</si>
  <si>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</si>
  <si>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</si>
  <si>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</si>
  <si>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</si>
  <si>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</si>
  <si>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</si>
  <si>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</si>
  <si>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</si>
  <si>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</si>
  <si>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</si>
  <si>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</si>
  <si>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</si>
  <si>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</si>
  <si>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</si>
  <si>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</si>
  <si>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</si>
  <si>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</si>
  <si>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</si>
  <si>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</si>
  <si>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</si>
  <si>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</si>
  <si>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</si>
  <si>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</si>
  <si>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</si>
  <si>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</si>
  <si>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</si>
  <si>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</si>
  <si>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</si>
  <si>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</si>
  <si>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</si>
  <si>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</si>
  <si>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</si>
  <si>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</si>
  <si>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</si>
  <si>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</si>
  <si>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</si>
  <si>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</si>
  <si>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</si>
  <si>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</si>
  <si>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</si>
  <si>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</si>
  <si>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</si>
  <si>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</si>
  <si>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</si>
  <si>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</si>
  <si>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</si>
  <si>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</si>
  <si>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</si>
  <si>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</si>
  <si>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</si>
  <si>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</si>
  <si>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</si>
  <si>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</si>
  <si>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</si>
  <si>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</si>
  <si>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</si>
  <si>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</si>
  <si>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</si>
  <si>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</si>
  <si>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</si>
  <si>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</si>
  <si>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</si>
  <si>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</si>
  <si>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</si>
  <si>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</si>
  <si>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</si>
  <si>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</si>
  <si>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</si>
  <si>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</si>
  <si>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</si>
  <si>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</si>
  <si>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</si>
  <si>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</si>
  <si>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</si>
  <si>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</si>
  <si>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</si>
  <si>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</si>
  <si>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</si>
  <si>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</si>
  <si>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</si>
  <si>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</si>
  <si>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</si>
  <si>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</si>
  <si>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</si>
  <si>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</si>
  <si>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</si>
  <si>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</si>
  <si>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</si>
  <si>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</si>
  <si>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</si>
  <si>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</si>
  <si>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</si>
  <si>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</si>
  <si>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</si>
  <si>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</si>
  <si>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</si>
  <si>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</si>
  <si>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</si>
  <si>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</si>
  <si>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</si>
  <si>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</si>
  <si>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</si>
  <si>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</si>
  <si>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</si>
  <si>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</si>
  <si>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</si>
  <si>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</si>
  <si>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</si>
  <si>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</si>
  <si>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</si>
  <si>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</si>
  <si>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</si>
  <si>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</si>
  <si>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</si>
  <si>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</si>
  <si>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</si>
  <si>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</si>
  <si>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</si>
  <si>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</si>
  <si>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</si>
  <si>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</si>
  <si>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</si>
  <si>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</si>
  <si>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</si>
  <si>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</si>
  <si>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</si>
  <si>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</si>
  <si>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</si>
  <si>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</si>
  <si>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</si>
  <si>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</si>
  <si>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</si>
  <si>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</si>
  <si>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</si>
  <si>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</si>
  <si>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</si>
  <si>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</si>
  <si>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</si>
  <si>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</si>
  <si>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</si>
  <si>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</si>
  <si>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</si>
  <si>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</si>
  <si>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</si>
  <si>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</si>
  <si>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</si>
  <si>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</si>
  <si>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</si>
  <si>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</si>
  <si>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</si>
  <si>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</si>
  <si>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</si>
  <si>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</si>
  <si>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</si>
  <si>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</si>
  <si>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</si>
  <si>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</si>
  <si>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</si>
  <si>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</si>
  <si>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</si>
  <si>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</si>
  <si>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</si>
  <si>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</si>
  <si>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</si>
  <si>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</si>
  <si>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</si>
  <si>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</si>
  <si>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</si>
  <si>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</si>
  <si>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</si>
  <si>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</si>
  <si>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</si>
  <si>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</si>
  <si>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</si>
  <si>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</si>
  <si>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</si>
  <si>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</si>
  <si>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</si>
  <si>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</si>
  <si>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</si>
  <si>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</si>
  <si>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</si>
  <si>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</si>
  <si>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</si>
  <si>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</si>
  <si>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</si>
  <si>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</si>
  <si>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</si>
  <si>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</si>
  <si>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</si>
  <si>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</si>
  <si>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</si>
  <si>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</si>
  <si>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</si>
  <si>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</si>
  <si>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</si>
  <si>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</si>
  <si>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</si>
  <si>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</si>
  <si>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</si>
  <si>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</si>
  <si>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</si>
  <si>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</si>
  <si>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</si>
  <si>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</si>
  <si>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</si>
  <si>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</si>
  <si>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</si>
  <si>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</si>
  <si>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</si>
  <si>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</si>
  <si>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</si>
  <si>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</si>
  <si>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</si>
  <si>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</si>
  <si>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</si>
  <si>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</si>
  <si>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</si>
  <si>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</si>
  <si>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</si>
  <si>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</si>
  <si>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</si>
  <si>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</si>
  <si>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</si>
  <si>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</si>
  <si>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</si>
  <si>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</si>
  <si>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</si>
  <si>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</si>
  <si>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</si>
  <si>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</si>
  <si>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</si>
  <si>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</si>
  <si>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</si>
  <si>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</si>
  <si>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</si>
  <si>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</si>
  <si>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</si>
  <si>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</si>
  <si>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</si>
  <si>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</si>
  <si>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</si>
  <si>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</si>
  <si>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</si>
  <si>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</si>
  <si>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</si>
  <si>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</si>
  <si>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</si>
  <si>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</si>
  <si>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</si>
  <si>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</si>
  <si>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</si>
  <si>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</si>
  <si>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</si>
  <si>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</si>
  <si>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</si>
  <si>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</si>
  <si>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</si>
  <si>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</si>
  <si>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</si>
  <si>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</si>
  <si>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</si>
  <si>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</si>
  <si>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</si>
  <si>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</si>
  <si>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</si>
  <si>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</si>
  <si>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</si>
  <si>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</si>
  <si>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</si>
  <si>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</si>
  <si>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</si>
  <si>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</si>
  <si>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</si>
  <si>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</si>
  <si>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</si>
  <si>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</si>
  <si>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</si>
  <si>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</si>
  <si>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</si>
  <si>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</si>
  <si>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</si>
  <si>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</si>
  <si>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</si>
  <si>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</si>
  <si>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</si>
  <si>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</si>
  <si>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</si>
  <si>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</si>
  <si>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</si>
  <si>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</si>
  <si>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</si>
  <si>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</si>
  <si>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</si>
  <si>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</si>
  <si>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</si>
  <si>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</si>
  <si>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</si>
  <si>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</si>
  <si>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</si>
  <si>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</si>
  <si>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</si>
  <si>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</si>
  <si>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</si>
  <si>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</si>
  <si>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</si>
  <si>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</si>
  <si>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</si>
  <si>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</si>
  <si>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</si>
  <si>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</si>
  <si>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</si>
  <si>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</si>
  <si>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</si>
  <si>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</si>
  <si>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</si>
  <si>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</si>
  <si>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</si>
  <si>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</si>
  <si>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</si>
  <si>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</si>
  <si>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</si>
  <si>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</si>
  <si>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</si>
  <si>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</si>
  <si>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</si>
  <si>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</si>
  <si>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</si>
  <si>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</si>
  <si>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</si>
  <si>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</si>
  <si>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</si>
  <si>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</si>
  <si>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</si>
  <si>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</si>
  <si>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</si>
  <si>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</si>
  <si>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</si>
  <si>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</si>
  <si>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</si>
  <si>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</si>
  <si>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</si>
  <si>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</si>
  <si>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</si>
  <si>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</si>
  <si>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</si>
  <si>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</si>
  <si>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</si>
  <si>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</si>
  <si>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</si>
  <si>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</si>
  <si>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</si>
  <si>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</si>
  <si>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</si>
  <si>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</si>
  <si>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</si>
  <si>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</si>
  <si>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</si>
  <si>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</si>
  <si>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</si>
  <si>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</si>
  <si>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</si>
  <si>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</si>
  <si>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</si>
  <si>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</si>
  <si>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</si>
  <si>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</si>
  <si>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</si>
  <si>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</si>
  <si>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</si>
  <si>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</si>
  <si>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</si>
  <si>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</si>
  <si>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</si>
  <si>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</si>
  <si>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</si>
  <si>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</si>
  <si>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</si>
  <si>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</si>
  <si>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</si>
  <si>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</si>
  <si>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</si>
  <si>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</si>
  <si>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</si>
  <si>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</si>
  <si>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</si>
  <si>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</si>
  <si>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</si>
  <si>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</si>
  <si>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</si>
  <si>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</si>
  <si>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</si>
  <si>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</si>
  <si>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</si>
  <si>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</si>
  <si>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</si>
  <si>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</si>
  <si>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</si>
  <si>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</si>
  <si>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</si>
  <si>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</si>
  <si>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</si>
  <si>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</si>
  <si>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</si>
  <si>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</si>
  <si>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</si>
  <si>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</si>
  <si>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</si>
  <si>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</si>
  <si>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</si>
  <si>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</si>
  <si>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</si>
  <si>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</si>
  <si>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</si>
  <si>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</si>
  <si>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</si>
  <si>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</si>
  <si>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</si>
  <si>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</si>
  <si>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</si>
  <si>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</si>
  <si>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</si>
  <si>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</si>
  <si>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</si>
  <si>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</si>
  <si>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</si>
  <si>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</si>
  <si>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</si>
  <si>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</si>
  <si>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</si>
  <si>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</si>
  <si>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</si>
  <si>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</si>
  <si>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</si>
  <si>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</si>
  <si>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</si>
  <si>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</si>
  <si>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</si>
  <si>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</si>
  <si>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</si>
  <si>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</si>
  <si>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</si>
  <si>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</si>
  <si>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</si>
  <si>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</si>
  <si>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</si>
  <si>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</si>
  <si>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</si>
  <si>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</si>
  <si>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</si>
  <si>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</si>
  <si>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</si>
  <si>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</si>
  <si>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</si>
  <si>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</si>
  <si>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</si>
  <si>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</si>
  <si>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</si>
  <si>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</si>
  <si>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</si>
  <si>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</si>
  <si>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</si>
  <si>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</si>
  <si>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</si>
  <si>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</si>
  <si>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</si>
  <si>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</si>
  <si>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</si>
  <si>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</si>
  <si>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</si>
  <si>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</si>
  <si>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</si>
  <si>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</si>
  <si>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</si>
  <si>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</si>
  <si>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</si>
  <si>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</si>
  <si>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</si>
  <si>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</si>
  <si>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</si>
  <si>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</si>
  <si>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</si>
  <si>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</si>
  <si>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</si>
  <si>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</si>
  <si>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</si>
  <si>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</si>
  <si>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</si>
  <si>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</si>
  <si>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</si>
  <si>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</si>
  <si>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</si>
  <si>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</si>
  <si>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</si>
  <si>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</si>
  <si>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</si>
  <si>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</si>
  <si>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</si>
  <si>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</si>
  <si>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</si>
  <si>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</si>
  <si>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</si>
  <si>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</si>
  <si>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</si>
  <si>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</si>
  <si>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</si>
  <si>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</si>
  <si>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</si>
  <si>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</si>
  <si>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</si>
  <si>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</si>
  <si>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</si>
  <si>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</si>
  <si>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</si>
  <si>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</si>
  <si>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</si>
  <si>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</si>
  <si>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</si>
  <si>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</si>
  <si>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</si>
  <si>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</si>
  <si>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</si>
  <si>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</si>
  <si>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</si>
  <si>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</si>
  <si>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</si>
  <si>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</si>
  <si>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</si>
  <si>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</si>
  <si>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</si>
  <si>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</si>
  <si>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</si>
  <si>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</si>
  <si>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</si>
  <si>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</si>
  <si>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</si>
  <si>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</si>
  <si>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</si>
  <si>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</si>
  <si>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</si>
  <si>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</si>
  <si>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</si>
  <si>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</si>
  <si>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</si>
  <si>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</si>
  <si>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</si>
  <si>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</si>
  <si>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</si>
  <si>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</si>
  <si>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</si>
  <si>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</si>
  <si>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</si>
  <si>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</si>
  <si>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</si>
  <si>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</si>
  <si>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</si>
  <si>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</si>
  <si>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</si>
  <si>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</si>
  <si>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</si>
  <si>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</si>
  <si>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</si>
  <si>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</si>
  <si>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</si>
  <si>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</si>
  <si>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</si>
  <si>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</si>
  <si>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</si>
  <si>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</si>
  <si>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</si>
  <si>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</si>
  <si>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</si>
  <si>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</si>
  <si>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</si>
  <si>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</si>
  <si>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</si>
  <si>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</si>
  <si>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</si>
  <si>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</si>
  <si>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</si>
  <si>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</si>
  <si>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</si>
  <si>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</si>
  <si>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</si>
  <si>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</si>
  <si>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</si>
  <si>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</si>
  <si>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</si>
  <si>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</si>
  <si>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</si>
  <si>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</si>
  <si>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</si>
  <si>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</si>
  <si>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</si>
  <si>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</si>
  <si>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</si>
  <si>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</si>
  <si>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</si>
  <si>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</si>
  <si>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</si>
  <si>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</si>
  <si>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</si>
  <si>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</si>
  <si>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</si>
  <si>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</si>
  <si>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</si>
  <si>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</si>
  <si>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</si>
  <si>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</si>
  <si>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</si>
  <si>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</si>
  <si>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</si>
  <si>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</si>
  <si>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</si>
  <si>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</si>
  <si>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</si>
  <si>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</si>
  <si>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</si>
  <si>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</si>
  <si>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</si>
  <si>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</si>
  <si>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</si>
  <si>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</si>
  <si>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</si>
  <si>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</si>
  <si>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</si>
  <si>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</si>
  <si>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</si>
  <si>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</si>
  <si>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</si>
  <si>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</si>
  <si>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</si>
  <si>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</si>
  <si>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</si>
  <si>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</si>
  <si>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</si>
  <si>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</si>
  <si>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</si>
  <si>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</si>
  <si>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</si>
  <si>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</si>
  <si>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</si>
  <si>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</si>
  <si>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</si>
  <si>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</si>
  <si>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</si>
  <si>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</si>
  <si>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</si>
  <si>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</si>
  <si>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</si>
  <si>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</si>
  <si>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</si>
  <si>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</si>
  <si>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</si>
  <si>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</si>
  <si>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</si>
  <si>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</si>
  <si>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</si>
  <si>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</si>
  <si>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</si>
  <si>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</si>
  <si>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</si>
  <si>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</si>
  <si>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</si>
  <si>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</si>
  <si>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</si>
  <si>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</si>
  <si>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</si>
  <si>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</si>
  <si>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</si>
  <si>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</si>
  <si>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</si>
  <si>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</si>
  <si>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</si>
  <si>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</si>
  <si>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</si>
  <si>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</si>
  <si>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</si>
  <si>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</si>
  <si>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</si>
  <si>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</si>
  <si>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</si>
  <si>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</si>
  <si>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</si>
  <si>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</si>
  <si>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</si>
  <si>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</si>
  <si>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</si>
  <si>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</si>
  <si>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</si>
  <si>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</si>
  <si>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</si>
  <si>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</si>
  <si>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</si>
  <si>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</si>
  <si>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</si>
  <si>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</si>
  <si>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</si>
  <si>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</si>
  <si>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</si>
  <si>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</si>
  <si>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</si>
  <si>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</si>
  <si>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</si>
  <si>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</si>
  <si>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</si>
  <si>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</si>
  <si>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</si>
  <si>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</si>
  <si>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</si>
  <si>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</si>
  <si>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</si>
  <si>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</si>
  <si>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</si>
  <si>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</si>
  <si>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</si>
  <si>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</si>
  <si>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</si>
  <si>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</si>
  <si>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</si>
  <si>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</si>
  <si>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</si>
  <si>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</si>
  <si>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</si>
  <si>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</si>
  <si>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</si>
  <si>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</si>
  <si>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</si>
  <si>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</si>
  <si>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</si>
  <si>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</si>
  <si>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</si>
  <si>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</si>
  <si>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</si>
  <si>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</si>
  <si>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</si>
  <si>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</si>
  <si>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</si>
  <si>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</si>
  <si>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</si>
  <si>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</si>
  <si>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</si>
  <si>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</si>
  <si>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</si>
  <si>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</si>
  <si>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</si>
  <si>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</si>
  <si>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</si>
  <si>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</si>
  <si>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</si>
  <si>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</si>
  <si>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</si>
  <si>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</si>
  <si>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</si>
  <si>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</si>
  <si>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</si>
  <si>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</si>
  <si>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</si>
  <si>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</si>
  <si>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</si>
  <si>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</si>
  <si>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</si>
  <si>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</si>
  <si>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</si>
  <si>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</si>
  <si>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</si>
  <si>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</si>
  <si>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</si>
  <si>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</si>
  <si>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</si>
  <si>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</si>
  <si>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</si>
  <si>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</si>
  <si>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</si>
  <si>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</si>
  <si>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</si>
  <si>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</si>
  <si>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</si>
  <si>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</si>
  <si>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</si>
  <si>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</si>
  <si>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</si>
  <si>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</si>
  <si>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</si>
  <si>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</si>
  <si>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</si>
  <si>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</si>
  <si>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</si>
  <si>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</si>
  <si>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</si>
  <si>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</si>
  <si>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</si>
  <si>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</si>
  <si>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</si>
  <si>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</si>
  <si>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</si>
  <si>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</si>
  <si>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</si>
  <si>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</si>
  <si>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</si>
  <si>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</si>
  <si>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</si>
  <si>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</si>
  <si>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</si>
  <si>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</si>
  <si>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</si>
  <si>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</si>
  <si>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</si>
  <si>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</si>
  <si>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</si>
  <si>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</si>
  <si>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</si>
  <si>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</si>
  <si>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</si>
  <si>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</si>
  <si>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</si>
  <si>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</si>
  <si>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</si>
  <si>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</si>
  <si>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</si>
  <si>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</si>
  <si>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</si>
  <si>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</si>
  <si>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</si>
  <si>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</si>
  <si>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</si>
  <si>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</si>
  <si>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</si>
  <si>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</si>
  <si>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</si>
  <si>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</si>
  <si>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</si>
  <si>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</si>
  <si>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</si>
  <si>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</si>
  <si>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</si>
  <si>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</si>
  <si>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</si>
  <si>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</si>
  <si>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</si>
  <si>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</si>
  <si>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</si>
  <si>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</si>
  <si>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</si>
  <si>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</si>
  <si>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</si>
  <si>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</si>
  <si>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</si>
  <si>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</si>
  <si>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</si>
  <si>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</si>
  <si>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</si>
  <si>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</si>
  <si>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</si>
  <si>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</si>
  <si>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</si>
  <si>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</si>
  <si>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</si>
  <si>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</si>
  <si>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</si>
  <si>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</si>
  <si>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</si>
  <si>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</si>
  <si>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</si>
  <si>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</si>
  <si>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</si>
  <si>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</si>
  <si>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</si>
  <si>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</si>
  <si>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</si>
  <si>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</si>
  <si>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</si>
  <si>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</si>
  <si>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</si>
  <si>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</si>
  <si>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</si>
  <si>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</si>
  <si>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</si>
  <si>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</si>
  <si>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</si>
  <si>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</si>
  <si>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</si>
  <si>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</si>
  <si>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</si>
  <si>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</si>
  <si>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</si>
  <si>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</si>
  <si>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</si>
  <si>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</si>
  <si>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</si>
  <si>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</si>
  <si>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</si>
  <si>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</si>
  <si>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</si>
  <si>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</si>
  <si>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</si>
  <si>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</si>
  <si>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</si>
  <si>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</si>
  <si>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</si>
  <si>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</si>
  <si>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</si>
  <si>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</si>
  <si>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</si>
  <si>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</si>
  <si>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</si>
  <si>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</si>
  <si>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</si>
  <si>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</si>
  <si>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</si>
  <si>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</si>
  <si>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</si>
  <si>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</si>
  <si>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</si>
  <si>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</si>
  <si>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</si>
  <si>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</si>
  <si>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</si>
  <si>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</si>
  <si>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</si>
  <si>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</si>
  <si>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</si>
  <si>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</si>
  <si>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</si>
  <si>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</si>
  <si>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</si>
  <si>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</si>
  <si>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</si>
  <si>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</si>
  <si>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</si>
  <si>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</si>
  <si>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</si>
  <si>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</si>
  <si>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</si>
  <si>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</si>
  <si>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</si>
  <si>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</si>
  <si>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</si>
  <si>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</si>
  <si>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</si>
  <si>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</si>
  <si>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</si>
  <si>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</si>
  <si>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</si>
  <si>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</si>
  <si>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</si>
  <si>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</si>
  <si>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</si>
  <si>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</si>
  <si>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</si>
  <si>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</si>
  <si>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</si>
  <si>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</si>
  <si>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</si>
  <si>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</si>
  <si>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</si>
  <si>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</si>
  <si>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</si>
  <si>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</si>
  <si>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</si>
  <si>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</si>
  <si>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</si>
  <si>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</si>
  <si>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</si>
  <si>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</si>
  <si>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</si>
  <si>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</si>
  <si>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</si>
  <si>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</si>
  <si>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</si>
  <si>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</si>
  <si>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</si>
  <si>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</si>
  <si>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</si>
  <si>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</si>
  <si>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</si>
  <si>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</si>
  <si>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</si>
  <si>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</si>
  <si>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</si>
  <si>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</si>
  <si>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</si>
  <si>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</si>
  <si>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</si>
  <si>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</si>
  <si>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</si>
  <si>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</si>
  <si>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</si>
  <si>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</si>
  <si>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</si>
  <si>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</si>
  <si>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</si>
  <si>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</si>
  <si>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</si>
  <si>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</si>
  <si>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</si>
  <si>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</si>
  <si>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</si>
  <si>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</si>
  <si>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</si>
  <si>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</si>
  <si>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</si>
  <si>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</si>
  <si>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</si>
  <si>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</si>
  <si>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</si>
  <si>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</si>
  <si>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</si>
  <si>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</si>
  <si>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</si>
  <si>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</si>
  <si>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</si>
  <si>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</si>
  <si>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</si>
  <si>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</si>
  <si>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</si>
  <si>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</si>
  <si>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</si>
  <si>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</si>
  <si>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</si>
  <si>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</si>
  <si>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</si>
  <si>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</si>
  <si>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</si>
  <si>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</si>
  <si>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</si>
  <si>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</si>
  <si>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</si>
  <si>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</si>
  <si>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</si>
  <si>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</si>
  <si>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</si>
  <si>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</si>
  <si>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</si>
  <si>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</si>
  <si>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</si>
  <si>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</si>
  <si>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</si>
  <si>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</si>
  <si>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</si>
  <si>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</si>
  <si>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</si>
  <si>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</si>
  <si>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</si>
  <si>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</si>
  <si>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</si>
  <si>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</si>
  <si>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</si>
  <si>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</si>
  <si>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</si>
  <si>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</si>
  <si>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</si>
  <si>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</si>
  <si>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</si>
  <si>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</si>
  <si>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</si>
  <si>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</si>
  <si>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</si>
  <si>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</si>
  <si>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</si>
  <si>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</si>
  <si>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</si>
  <si>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</si>
  <si>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</si>
  <si>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</si>
  <si>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</si>
  <si>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</si>
  <si>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</si>
  <si>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</si>
  <si>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</si>
  <si>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</si>
  <si>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</si>
  <si>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</si>
  <si>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</si>
  <si>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</si>
  <si>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</si>
  <si>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</si>
  <si>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</si>
  <si>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</si>
  <si>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</si>
  <si>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</si>
  <si>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</si>
  <si>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</si>
  <si>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</si>
  <si>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</si>
  <si>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</si>
  <si>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</si>
  <si>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</si>
  <si>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</si>
  <si>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</si>
  <si>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</si>
  <si>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</si>
  <si>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</si>
  <si>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</si>
  <si>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</si>
  <si>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</si>
  <si>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</si>
  <si>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</si>
  <si>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</si>
  <si>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</si>
  <si>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</si>
  <si>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</si>
  <si>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</si>
  <si>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</si>
  <si>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</si>
  <si>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</si>
  <si>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</si>
  <si>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</si>
  <si>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</si>
  <si>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</si>
  <si>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</si>
  <si>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</si>
  <si>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</si>
  <si>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</si>
  <si>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</si>
  <si>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</si>
  <si>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</si>
  <si>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</si>
  <si>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</si>
  <si>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</si>
  <si>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</si>
  <si>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</si>
  <si>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</si>
  <si>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</si>
  <si>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</si>
  <si>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</si>
  <si>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</si>
  <si>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</si>
  <si>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</si>
  <si>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</si>
  <si>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</si>
  <si>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</si>
  <si>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</si>
  <si>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</si>
  <si>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</si>
  <si>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</si>
  <si>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</si>
  <si>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</si>
  <si>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</si>
  <si>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</si>
  <si>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</si>
  <si>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</si>
  <si>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</si>
  <si>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</si>
  <si>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</si>
  <si>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</si>
  <si>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</si>
  <si>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</si>
  <si>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</si>
  <si>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</si>
  <si>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</si>
  <si>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</si>
  <si>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</si>
  <si>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</si>
  <si>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</si>
  <si>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</si>
  <si>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</si>
  <si>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</si>
  <si>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</si>
  <si>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</si>
  <si>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</si>
  <si>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</si>
  <si>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</si>
  <si>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</si>
  <si>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</si>
  <si>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</si>
  <si>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</si>
  <si>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</si>
  <si>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</si>
  <si>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</si>
  <si>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</si>
  <si>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</si>
  <si>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</si>
  <si>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</si>
  <si>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</si>
  <si>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</si>
  <si>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</si>
  <si>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</si>
  <si>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</si>
  <si>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</si>
  <si>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</si>
  <si>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</si>
  <si>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</si>
  <si>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</si>
  <si>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</si>
  <si>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</si>
  <si>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</si>
  <si>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</si>
  <si>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</si>
  <si>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</si>
  <si>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</si>
  <si>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</si>
  <si>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</si>
  <si>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</si>
  <si>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</si>
  <si>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</si>
  <si>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</si>
  <si>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</si>
  <si>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</si>
  <si>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</si>
  <si>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</si>
  <si>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</si>
  <si>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</si>
  <si>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</si>
  <si>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</si>
  <si>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</si>
  <si>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</si>
  <si>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</si>
  <si>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</si>
  <si>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</si>
  <si>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</si>
  <si>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</si>
  <si>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</si>
  <si>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</si>
  <si>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</si>
  <si>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</si>
  <si>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</si>
  <si>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</si>
  <si>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</si>
  <si>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</si>
  <si>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</si>
  <si>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</si>
  <si>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</si>
  <si>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</si>
  <si>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</si>
  <si>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</si>
  <si>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</si>
  <si>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</si>
  <si>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</si>
  <si>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</si>
  <si>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</si>
  <si>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</si>
  <si>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</si>
  <si>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</si>
  <si>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</si>
  <si>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</si>
  <si>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</si>
  <si>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</si>
  <si>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</si>
  <si>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</si>
  <si>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</si>
  <si>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</si>
  <si>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</si>
  <si>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</si>
  <si>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</si>
  <si>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</si>
  <si>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</si>
  <si>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</si>
  <si>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</si>
  <si>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</si>
  <si>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</si>
  <si>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</si>
  <si>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</si>
  <si>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</si>
  <si>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</si>
  <si>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</si>
  <si>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</si>
  <si>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</si>
  <si>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</si>
  <si>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</si>
  <si>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</si>
  <si>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</si>
  <si>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</si>
  <si>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</si>
  <si>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</si>
  <si>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</si>
  <si>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</si>
  <si>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</si>
  <si>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</si>
  <si>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</si>
  <si>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</si>
  <si>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</si>
  <si>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</si>
  <si>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</si>
  <si>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</si>
  <si>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</si>
  <si>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</si>
  <si>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</si>
  <si>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</si>
  <si>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</si>
  <si>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</si>
  <si>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</si>
  <si>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</si>
  <si>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</si>
  <si>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</si>
  <si>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</si>
  <si>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</si>
  <si>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</si>
  <si>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</si>
  <si>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</si>
  <si>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</si>
  <si>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</si>
  <si>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</si>
  <si>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</si>
  <si>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</si>
  <si>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</si>
  <si>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</si>
  <si>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</si>
  <si>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</si>
  <si>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</si>
  <si>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</si>
  <si>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</si>
  <si>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</si>
  <si>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</si>
  <si>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</si>
  <si>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</si>
  <si>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</si>
  <si>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</si>
  <si>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</si>
  <si>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</si>
  <si>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</si>
  <si>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</si>
  <si>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</si>
  <si>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</si>
  <si>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</si>
  <si>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</si>
  <si>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</si>
  <si>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</si>
  <si>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</si>
  <si>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</si>
  <si>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</si>
  <si>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</si>
  <si>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</si>
  <si>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</si>
  <si>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</si>
  <si>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</si>
  <si>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</si>
  <si>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</si>
  <si>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</si>
  <si>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</si>
  <si>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</si>
  <si>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</si>
  <si>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</si>
  <si>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</si>
  <si>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</si>
  <si>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</si>
  <si>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</si>
  <si>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</si>
  <si>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</si>
  <si>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</si>
  <si>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</si>
  <si>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</si>
  <si>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</si>
  <si>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</si>
  <si>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</si>
  <si>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</si>
  <si>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</si>
  <si>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</si>
  <si>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</si>
  <si>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</si>
  <si>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</si>
  <si>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</si>
  <si>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</si>
  <si>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</si>
  <si>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</si>
  <si>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</si>
  <si>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</si>
  <si>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</si>
  <si>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</si>
  <si>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</si>
  <si>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</si>
  <si>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</si>
  <si>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</si>
  <si>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</si>
  <si>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</si>
  <si>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</si>
  <si>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</si>
  <si>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</si>
  <si>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</si>
  <si>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</si>
  <si>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</si>
  <si>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</si>
  <si>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</si>
  <si>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</si>
  <si>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</si>
  <si>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</si>
  <si>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</si>
  <si>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</si>
  <si>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</si>
  <si>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</si>
  <si>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</si>
  <si>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</si>
  <si>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</si>
  <si>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</si>
  <si>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</si>
  <si>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</si>
  <si>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</si>
  <si>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</si>
  <si>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</si>
  <si>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</si>
  <si>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</si>
  <si>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</si>
  <si>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</si>
  <si>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</si>
  <si>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</si>
  <si>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</si>
  <si>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</si>
  <si>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</si>
  <si>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</si>
  <si>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</si>
  <si>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</si>
  <si>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</si>
  <si>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</si>
  <si>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</si>
  <si>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</si>
  <si>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</si>
  <si>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</si>
  <si>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</si>
  <si>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</si>
  <si>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</si>
  <si>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</si>
  <si>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</si>
  <si>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</si>
  <si>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</si>
  <si>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</si>
  <si>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</si>
  <si>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</si>
  <si>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</si>
  <si>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</si>
  <si>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</si>
  <si>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</si>
  <si>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</si>
  <si>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</si>
  <si>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</si>
  <si>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</si>
  <si>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</si>
  <si>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</si>
  <si>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</si>
  <si>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</si>
  <si>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</si>
  <si>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</si>
  <si>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</si>
  <si>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</si>
  <si>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</si>
  <si>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</si>
  <si>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</si>
  <si>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</si>
  <si>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</si>
  <si>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</si>
  <si>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</si>
  <si>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</si>
  <si>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</si>
  <si>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</si>
  <si>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</si>
  <si>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</si>
  <si>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</si>
  <si>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</si>
  <si>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</si>
  <si>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</si>
  <si>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</si>
  <si>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</si>
  <si>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</si>
  <si>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</si>
  <si>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</si>
  <si>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</si>
  <si>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</si>
  <si>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</si>
  <si>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</si>
  <si>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</si>
  <si>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</si>
  <si>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</si>
  <si>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</si>
  <si>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</si>
  <si>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</si>
  <si>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</si>
  <si>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</si>
  <si>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</si>
  <si>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</si>
  <si>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</si>
  <si>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</si>
  <si>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</si>
  <si>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</si>
  <si>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</si>
  <si>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</si>
  <si>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</si>
  <si>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</si>
  <si>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</si>
  <si>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</si>
  <si>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</si>
  <si>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</si>
  <si>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</si>
  <si>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</si>
  <si>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</si>
  <si>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</si>
  <si>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</si>
  <si>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</si>
  <si>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</si>
  <si>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</si>
  <si>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</si>
  <si>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</si>
  <si>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</si>
  <si>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</si>
  <si>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</si>
  <si>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</si>
  <si>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</si>
  <si>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</si>
  <si>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</si>
  <si>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</si>
  <si>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</si>
  <si>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</si>
  <si>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</si>
  <si>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</si>
  <si>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</si>
  <si>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</si>
  <si>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</si>
  <si>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</si>
  <si>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</si>
  <si>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</si>
  <si>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</si>
  <si>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</si>
  <si>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</si>
  <si>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</si>
  <si>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</si>
  <si>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</si>
  <si>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</si>
  <si>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</si>
  <si>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</si>
  <si>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</si>
  <si>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</si>
  <si>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</si>
  <si>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</si>
  <si>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</si>
  <si>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</si>
  <si>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</si>
  <si>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</si>
  <si>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</si>
  <si>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</si>
  <si>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</si>
  <si>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</si>
  <si>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</si>
  <si>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</si>
  <si>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</si>
  <si>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</si>
  <si>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</si>
  <si>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</si>
  <si>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</si>
  <si>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</si>
  <si>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</si>
  <si>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</si>
  <si>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</si>
  <si>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</si>
  <si>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</si>
  <si>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</si>
  <si>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</si>
  <si>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</si>
  <si>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</si>
  <si>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</si>
  <si>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</si>
  <si>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</si>
  <si>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</si>
  <si>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</si>
  <si>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</si>
  <si>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</si>
  <si>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</si>
  <si>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</si>
  <si>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</si>
  <si>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</si>
  <si>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</si>
  <si>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</si>
  <si>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</si>
  <si>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</si>
  <si>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</si>
  <si>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</si>
  <si>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</si>
  <si>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</si>
  <si>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</si>
  <si>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</si>
  <si>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</si>
  <si>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</si>
  <si>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</si>
  <si>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</si>
  <si>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</si>
  <si>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</si>
  <si>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</si>
  <si>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</si>
  <si>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</si>
  <si>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</si>
  <si>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</si>
  <si>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</si>
  <si>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</si>
  <si>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</si>
  <si>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</si>
  <si>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</si>
  <si>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</si>
  <si>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</si>
  <si>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</si>
  <si>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</si>
  <si>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</si>
  <si>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</si>
  <si>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</si>
  <si>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</si>
  <si>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</si>
  <si>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</si>
  <si>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</si>
  <si>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</si>
  <si>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</si>
  <si>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</si>
  <si>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</si>
  <si>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</si>
  <si>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</si>
  <si>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</si>
  <si>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</si>
  <si>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</si>
  <si>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</si>
  <si>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</si>
  <si>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</si>
  <si>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</si>
  <si>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</si>
  <si>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</si>
  <si>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</si>
  <si>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</si>
  <si>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</si>
  <si>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</si>
  <si>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</si>
  <si>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</si>
  <si>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</si>
  <si>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</si>
  <si>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</si>
  <si>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</si>
  <si>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</si>
  <si>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</si>
  <si>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</si>
  <si>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</si>
  <si>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</si>
  <si>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</si>
  <si>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</si>
  <si>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</si>
  <si>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</si>
  <si>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</si>
  <si>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</si>
  <si>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</si>
  <si>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</si>
  <si>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</si>
  <si>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</si>
  <si>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</si>
  <si>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</si>
  <si>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</si>
  <si>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</si>
  <si>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</si>
  <si>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</si>
  <si>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</si>
  <si>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</si>
  <si>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</si>
  <si>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</si>
  <si>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</si>
  <si>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</si>
  <si>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</si>
  <si>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</si>
  <si>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</si>
  <si>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</si>
  <si>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</si>
  <si>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</si>
  <si>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</si>
  <si>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</si>
  <si>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</si>
  <si>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</si>
  <si>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</si>
  <si>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</si>
  <si>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</si>
  <si>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</si>
  <si>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</si>
  <si>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</si>
  <si>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</si>
  <si>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</si>
  <si>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</si>
  <si>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</si>
  <si>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</si>
  <si>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</si>
  <si>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</si>
  <si>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</si>
  <si>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</si>
  <si>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</si>
  <si>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</si>
  <si>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</si>
  <si>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</si>
  <si>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</si>
  <si>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</si>
  <si>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</si>
  <si>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</si>
  <si>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</si>
  <si>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</si>
  <si>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</si>
  <si>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</si>
  <si>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</si>
  <si>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</si>
  <si>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</si>
  <si>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</si>
  <si>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</si>
  <si>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</si>
  <si>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</si>
  <si>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</si>
  <si>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</si>
  <si>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</si>
  <si>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</si>
  <si>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</si>
  <si>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</si>
  <si>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</si>
  <si>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</si>
  <si>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</si>
  <si>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</si>
  <si>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</si>
  <si>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</si>
  <si>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</si>
  <si>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</si>
  <si>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</si>
  <si>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</si>
  <si>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</si>
  <si>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</si>
  <si>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</si>
  <si>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</si>
  <si>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</si>
  <si>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</si>
  <si>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</si>
  <si>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</si>
  <si>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</si>
  <si>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</si>
  <si>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</si>
  <si>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</si>
  <si>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</si>
  <si>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</si>
  <si>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</si>
  <si>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</si>
  <si>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</si>
  <si>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</si>
  <si>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</si>
  <si>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</si>
  <si>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</si>
  <si>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</si>
  <si>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</si>
  <si>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</si>
  <si>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</si>
  <si>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</si>
  <si>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</si>
  <si>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</si>
  <si>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</si>
  <si>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</si>
  <si>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</si>
  <si>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</si>
  <si>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</si>
  <si>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</si>
  <si>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</si>
  <si>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</si>
  <si>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</si>
  <si>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</si>
  <si>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</si>
  <si>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</si>
  <si>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</si>
  <si>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</si>
  <si>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</si>
  <si>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</si>
  <si>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</si>
  <si>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</si>
  <si>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</si>
  <si>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</si>
  <si>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</si>
  <si>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</si>
  <si>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</si>
  <si>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</si>
  <si>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</si>
  <si>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</si>
  <si>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</si>
  <si>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</si>
  <si>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</si>
  <si>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</si>
  <si>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</si>
  <si>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</si>
  <si>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</si>
  <si>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</si>
  <si>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</si>
  <si>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</si>
  <si>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</si>
  <si>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</si>
  <si>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</si>
  <si>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</si>
  <si>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</si>
  <si>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</si>
  <si>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</si>
  <si>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</si>
  <si>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</si>
  <si>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</si>
  <si>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</si>
  <si>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</si>
  <si>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</si>
  <si>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</si>
  <si>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</si>
  <si>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</si>
  <si>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</si>
  <si>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</si>
  <si>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</si>
  <si>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</si>
  <si>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</si>
  <si>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</si>
  <si>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</si>
  <si>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</si>
  <si>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</si>
  <si>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</si>
  <si>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</si>
  <si>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</si>
  <si>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</si>
  <si>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</si>
  <si>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</si>
  <si>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</si>
  <si>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</si>
  <si>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</si>
  <si>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</si>
  <si>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</si>
  <si>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</si>
  <si>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</si>
  <si>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</si>
  <si>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</si>
  <si>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</si>
  <si>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</si>
  <si>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</si>
  <si>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</si>
  <si>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</si>
  <si>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</si>
  <si>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</si>
  <si>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</si>
  <si>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</si>
  <si>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</si>
  <si>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</si>
  <si>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</si>
  <si>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</si>
  <si>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</si>
  <si>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</si>
  <si>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</si>
  <si>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</si>
  <si>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</si>
  <si>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</si>
  <si>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</si>
  <si>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</si>
  <si>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</si>
  <si>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</si>
  <si>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</si>
  <si>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</si>
  <si>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</si>
  <si>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</si>
  <si>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</si>
  <si>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</si>
  <si>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</si>
  <si>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</si>
  <si>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</si>
  <si>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</si>
  <si>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</si>
  <si>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</si>
  <si>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</si>
  <si>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</si>
  <si>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</si>
  <si>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</si>
  <si>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</si>
  <si>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</si>
  <si>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</si>
  <si>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</si>
  <si>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</si>
  <si>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</si>
  <si>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</si>
  <si>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</si>
  <si>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</si>
  <si>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</si>
  <si>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</si>
  <si>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</si>
  <si>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</si>
  <si>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</si>
  <si>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</si>
  <si>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</si>
  <si>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</si>
  <si>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</si>
  <si>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</si>
  <si>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</si>
  <si>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</si>
  <si>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</si>
  <si>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</si>
  <si>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</si>
  <si>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</si>
  <si>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</si>
  <si>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</si>
  <si>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</si>
  <si>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</si>
  <si>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</si>
  <si>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</si>
  <si>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</si>
  <si>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</si>
  <si>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</si>
  <si>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</si>
  <si>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</si>
  <si>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</si>
  <si>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</si>
  <si>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</si>
  <si>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</si>
  <si>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</si>
  <si>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</si>
  <si>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</si>
  <si>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</si>
  <si>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</si>
  <si>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</si>
  <si>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</si>
  <si>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</si>
  <si>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</si>
  <si>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</si>
  <si>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</si>
  <si>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</si>
  <si>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</si>
  <si>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</si>
  <si>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</si>
  <si>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</si>
  <si>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</si>
  <si>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</si>
  <si>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</si>
  <si>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</si>
  <si>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</si>
  <si>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</si>
  <si>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</si>
  <si>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</si>
  <si>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</si>
  <si>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</si>
  <si>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</si>
  <si>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</si>
  <si>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</si>
  <si>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</si>
  <si>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</si>
  <si>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</si>
  <si>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</si>
  <si>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</si>
  <si>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</si>
  <si>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</si>
  <si>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</si>
  <si>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</si>
  <si>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</si>
  <si>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</si>
  <si>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</si>
  <si>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</si>
  <si>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</si>
  <si>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</si>
  <si>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</si>
  <si>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</si>
  <si>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</si>
  <si>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</si>
  <si>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</si>
  <si>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</si>
  <si>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</si>
  <si>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</si>
  <si>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</si>
  <si>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</si>
  <si>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</si>
  <si>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</si>
  <si>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</si>
  <si>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</si>
  <si>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</si>
  <si>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</si>
  <si>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</si>
  <si>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</si>
  <si>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</si>
  <si>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</si>
  <si>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</si>
  <si>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</si>
  <si>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</si>
  <si>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</si>
  <si>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</si>
  <si>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</si>
  <si>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</si>
  <si>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</si>
  <si>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</si>
  <si>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</si>
  <si>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</si>
  <si>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</si>
  <si>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</si>
  <si>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</si>
  <si>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</si>
  <si>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</si>
  <si>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</si>
  <si>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</si>
  <si>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</si>
  <si>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</si>
  <si>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</si>
  <si>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</si>
  <si>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</si>
  <si>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</si>
  <si>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</si>
  <si>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</si>
  <si>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</si>
  <si>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</si>
  <si>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</si>
  <si>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</si>
  <si>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</si>
  <si>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</si>
  <si>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</si>
  <si>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</si>
  <si>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</si>
  <si>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</si>
  <si>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</si>
  <si>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</si>
  <si>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</si>
  <si>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</si>
  <si>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</si>
  <si>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</si>
  <si>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</si>
  <si>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</si>
  <si>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</si>
  <si>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</si>
  <si>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</si>
  <si>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</si>
  <si>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</si>
  <si>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</si>
  <si>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</si>
  <si>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</si>
  <si>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</si>
  <si>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</si>
  <si>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</si>
  <si>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</si>
  <si>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</si>
  <si>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</si>
  <si>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</si>
  <si>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</si>
  <si>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</si>
  <si>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</si>
  <si>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</si>
  <si>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</si>
  <si>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</si>
  <si>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</si>
  <si>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</si>
  <si>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</si>
  <si>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</si>
  <si>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</si>
  <si>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</si>
  <si>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</si>
  <si>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</si>
  <si>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</si>
  <si>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</si>
  <si>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</si>
  <si>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</si>
  <si>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</si>
  <si>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</si>
  <si>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</si>
  <si>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</si>
  <si>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</si>
  <si>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</si>
  <si>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</si>
  <si>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</si>
  <si>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</si>
  <si>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</si>
  <si>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</si>
  <si>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</si>
  <si>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</si>
  <si>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</si>
  <si>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</si>
  <si>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</si>
  <si>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</si>
  <si>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</si>
  <si>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</si>
  <si>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</si>
  <si>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</si>
  <si>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</si>
  <si>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</si>
  <si>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</si>
  <si>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</si>
  <si>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</si>
  <si>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</si>
  <si>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</si>
  <si>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</si>
  <si>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</si>
  <si>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</si>
  <si>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</si>
  <si>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</si>
  <si>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</si>
  <si>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</si>
  <si>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</si>
  <si>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</si>
  <si>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</si>
  <si>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</si>
  <si>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</si>
  <si>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</si>
  <si>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</si>
  <si>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</si>
  <si>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</si>
  <si>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</si>
  <si>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</si>
  <si>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</si>
  <si>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</si>
  <si>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</si>
  <si>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</si>
  <si>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</si>
  <si>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</si>
  <si>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</si>
  <si>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</si>
  <si>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</si>
  <si>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</si>
  <si>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</si>
  <si>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</si>
  <si>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</si>
  <si>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</si>
  <si>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</si>
  <si>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</si>
  <si>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</si>
  <si>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</si>
  <si>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</si>
  <si>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</si>
  <si>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</si>
  <si>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</si>
  <si>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</si>
  <si>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</si>
  <si>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</si>
  <si>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</si>
  <si>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</si>
  <si>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</si>
  <si>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</si>
  <si>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</si>
  <si>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</si>
  <si>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</si>
  <si>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</si>
  <si>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</si>
  <si>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</si>
  <si>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</si>
  <si>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</si>
  <si>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</si>
  <si>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</si>
  <si>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</si>
  <si>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</si>
  <si>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</si>
  <si>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</si>
  <si>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</si>
  <si>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</si>
  <si>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</si>
  <si>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</si>
  <si>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</si>
  <si>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</si>
  <si>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</si>
  <si>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</si>
  <si>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</si>
  <si>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</si>
  <si>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</si>
  <si>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</si>
  <si>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</si>
  <si>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</si>
  <si>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</si>
  <si>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</si>
  <si>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</si>
  <si>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</si>
  <si>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</si>
  <si>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</si>
  <si>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</si>
  <si>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</si>
  <si>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</si>
  <si>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</si>
  <si>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</si>
  <si>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</si>
  <si>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</si>
  <si>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</si>
  <si>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</si>
  <si>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</si>
  <si>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</si>
  <si>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</si>
  <si>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</si>
  <si>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</si>
  <si>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</si>
  <si>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</si>
  <si>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</si>
  <si>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</si>
  <si>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</si>
  <si>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</si>
  <si>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</si>
  <si>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</si>
  <si>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</si>
  <si>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</si>
  <si>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</si>
  <si>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</si>
  <si>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</si>
  <si>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</si>
  <si>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</si>
  <si>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</si>
  <si>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</si>
  <si>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</si>
  <si>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</si>
  <si>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</si>
  <si>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</si>
  <si>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</si>
  <si>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</si>
  <si>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</si>
  <si>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</si>
  <si>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</si>
  <si>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</si>
  <si>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</si>
  <si>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</si>
  <si>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</si>
  <si>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</si>
  <si>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</si>
  <si>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</si>
  <si>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</si>
  <si>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</si>
  <si>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</si>
  <si>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</si>
  <si>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</si>
  <si>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</si>
  <si>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</si>
  <si>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</si>
  <si>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</si>
  <si>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</si>
  <si>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</si>
  <si>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</si>
  <si>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</si>
  <si>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</si>
  <si>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</si>
  <si>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</si>
  <si>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</si>
  <si>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</si>
  <si>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</si>
  <si>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</si>
  <si>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</si>
  <si>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</si>
  <si>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</si>
  <si>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</si>
  <si>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</si>
  <si>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</si>
  <si>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</si>
  <si>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</si>
  <si>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</si>
  <si>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</si>
  <si>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</si>
  <si>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</si>
  <si>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</si>
  <si>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</si>
  <si>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</si>
  <si>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</si>
  <si>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</si>
  <si>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</si>
  <si>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</si>
  <si>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</si>
  <si>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</si>
  <si>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</si>
  <si>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</si>
  <si>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</si>
  <si>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</si>
  <si>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</si>
  <si>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</si>
  <si>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</si>
  <si>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</si>
  <si>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</si>
  <si>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</si>
  <si>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</si>
  <si>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</si>
  <si>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</si>
  <si>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</si>
  <si>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</si>
  <si>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</si>
  <si>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</si>
  <si>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</si>
  <si>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</si>
  <si>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</si>
  <si>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</si>
  <si>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</si>
  <si>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</si>
  <si>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</si>
  <si>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</si>
  <si>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</si>
  <si>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</si>
  <si>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</si>
  <si>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</si>
  <si>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</si>
  <si>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</si>
  <si>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</si>
  <si>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</si>
  <si>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</si>
  <si>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</si>
  <si>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</si>
  <si>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</si>
  <si>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</si>
  <si>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</si>
  <si>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</si>
  <si>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</si>
  <si>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</si>
  <si>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</si>
  <si>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</si>
  <si>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</si>
  <si>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</si>
  <si>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</si>
  <si>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</si>
  <si>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</si>
  <si>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</si>
  <si>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</si>
  <si>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</si>
  <si>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</si>
  <si>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</si>
  <si>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</si>
  <si>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</si>
  <si>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</si>
  <si>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</si>
  <si>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</si>
  <si>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</si>
  <si>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</si>
  <si>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</si>
  <si>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</si>
  <si>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</si>
  <si>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</si>
  <si>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</si>
  <si>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</si>
  <si>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</si>
  <si>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</si>
  <si>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</si>
  <si>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</si>
  <si>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</si>
  <si>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</si>
  <si>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</si>
  <si>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</si>
  <si>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</si>
  <si>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</si>
  <si>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</si>
  <si>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</si>
  <si>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</si>
  <si>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</si>
  <si>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</si>
  <si>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</si>
  <si>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</si>
  <si>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</si>
  <si>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</si>
  <si>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</si>
  <si>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</si>
  <si>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</si>
  <si>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</si>
  <si>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</si>
  <si>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</si>
  <si>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</si>
  <si>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</si>
  <si>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</si>
  <si>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</si>
  <si>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</si>
  <si>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</si>
  <si>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</si>
  <si>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</si>
  <si>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</si>
  <si>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</si>
  <si>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</si>
  <si>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</si>
  <si>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</si>
  <si>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</si>
  <si>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</si>
  <si>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</si>
  <si>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</si>
  <si>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</si>
  <si>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</si>
  <si>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</si>
  <si>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</si>
  <si>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</si>
  <si>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</si>
  <si>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</si>
  <si>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</si>
  <si>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</si>
  <si>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</si>
  <si>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</si>
  <si>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</si>
  <si>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</si>
  <si>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</si>
  <si>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</si>
  <si>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</si>
  <si>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</si>
  <si>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</si>
  <si>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</si>
  <si>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</si>
  <si>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</si>
  <si>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</si>
  <si>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</si>
  <si>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</si>
  <si>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</si>
  <si>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</si>
  <si>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</si>
  <si>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</si>
  <si>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</si>
  <si>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</si>
  <si>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</si>
  <si>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</si>
  <si>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</si>
  <si>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</si>
  <si>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</si>
  <si>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</si>
  <si>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</si>
  <si>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</si>
  <si>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</si>
  <si>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</si>
  <si>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</si>
  <si>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</si>
  <si>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</si>
  <si>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</si>
  <si>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</si>
  <si>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</si>
  <si>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</si>
  <si>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</si>
  <si>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</si>
  <si>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</si>
  <si>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</si>
  <si>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</si>
  <si>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</si>
  <si>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</si>
  <si>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</si>
  <si>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</si>
  <si>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</si>
  <si>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</si>
  <si>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</si>
  <si>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</si>
  <si>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</si>
  <si>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</si>
  <si>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</si>
  <si>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</si>
  <si>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</si>
  <si>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</si>
  <si>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</si>
  <si>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</si>
  <si>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</si>
  <si>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</si>
  <si>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</si>
  <si>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</si>
  <si>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</si>
  <si>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</si>
  <si>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</si>
  <si>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</si>
  <si>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</si>
  <si>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</si>
  <si>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</si>
  <si>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</si>
  <si>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</si>
  <si>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</si>
  <si>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</si>
  <si>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</si>
  <si>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</si>
  <si>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</si>
  <si>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</si>
  <si>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</si>
  <si>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</si>
  <si>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</si>
  <si>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</si>
  <si>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</si>
  <si>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</si>
  <si>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</si>
  <si>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</si>
  <si>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</si>
  <si>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</si>
  <si>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</si>
  <si>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</si>
  <si>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</si>
  <si>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</si>
  <si>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</si>
  <si>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</si>
  <si>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</si>
  <si>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</si>
  <si>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</si>
  <si>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</si>
  <si>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</si>
  <si>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</si>
  <si>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</si>
  <si>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</si>
  <si>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</si>
  <si>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</si>
  <si>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</si>
  <si>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</si>
  <si>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</si>
  <si>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</si>
  <si>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</si>
  <si>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</si>
  <si>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</si>
  <si>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</si>
  <si>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</si>
  <si>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</si>
  <si>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</si>
  <si>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</si>
  <si>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</si>
  <si>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</si>
  <si>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</si>
  <si>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</si>
  <si>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</si>
  <si>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</si>
  <si>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</si>
  <si>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</si>
  <si>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</si>
  <si>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</si>
  <si>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</si>
  <si>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</si>
  <si>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</si>
  <si>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</si>
  <si>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</si>
  <si>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</si>
  <si>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</si>
  <si>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</si>
  <si>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</si>
  <si>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</si>
  <si>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</si>
  <si>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</si>
  <si>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</si>
  <si>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</si>
  <si>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</si>
  <si>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</si>
  <si>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</si>
  <si>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</si>
  <si>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</si>
  <si>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</si>
  <si>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</si>
  <si>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</si>
  <si>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</si>
  <si>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</si>
  <si>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</si>
  <si>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</si>
  <si>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</si>
  <si>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</si>
  <si>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</si>
  <si>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</si>
  <si>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</si>
  <si>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</si>
  <si>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</si>
  <si>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</si>
  <si>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</si>
  <si>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</si>
  <si>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</si>
  <si>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</si>
  <si>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</si>
  <si>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</si>
  <si>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</si>
  <si>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</si>
  <si>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</si>
  <si>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</si>
  <si>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</si>
  <si>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</si>
  <si>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</si>
  <si>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</si>
  <si>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</si>
  <si>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</si>
  <si>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</si>
  <si>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</si>
  <si>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</si>
  <si>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</si>
  <si>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</si>
  <si>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</si>
  <si>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</si>
  <si>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</si>
  <si>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</si>
  <si>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</si>
  <si>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</si>
  <si>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</si>
  <si>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</si>
  <si>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</si>
  <si>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</si>
  <si>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</si>
  <si>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</si>
  <si>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</si>
  <si>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</si>
  <si>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</si>
  <si>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</si>
  <si>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</si>
  <si>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</si>
  <si>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</si>
  <si>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</si>
  <si>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</si>
  <si>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</si>
  <si>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</si>
  <si>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</si>
  <si>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</si>
  <si>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</si>
  <si>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</si>
  <si>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</si>
  <si>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</si>
  <si>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</si>
  <si>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</si>
  <si>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</si>
  <si>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</si>
  <si>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</si>
  <si>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</si>
  <si>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</si>
  <si>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</si>
  <si>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</si>
  <si>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</si>
  <si>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</si>
  <si>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</si>
  <si>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</si>
  <si>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</si>
  <si>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</si>
  <si>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</si>
  <si>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</si>
  <si>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</si>
  <si>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</si>
  <si>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</si>
  <si>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</si>
  <si>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</si>
  <si>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</si>
  <si>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</si>
  <si>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</si>
  <si>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</si>
  <si>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</si>
  <si>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</si>
  <si>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</si>
  <si>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</si>
  <si>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</si>
  <si>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</si>
  <si>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</si>
  <si>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</si>
  <si>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</si>
  <si>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</si>
  <si>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</si>
  <si>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</si>
  <si>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</si>
  <si>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</si>
  <si>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</si>
  <si>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</si>
  <si>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</si>
  <si>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</si>
  <si>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</si>
  <si>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</si>
  <si>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</si>
  <si>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</si>
  <si>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</si>
  <si>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</si>
  <si>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</si>
  <si>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</si>
  <si>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</si>
  <si>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</si>
  <si>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</si>
  <si>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</si>
  <si>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</si>
  <si>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</si>
  <si>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</si>
  <si>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</si>
  <si>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</si>
  <si>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</si>
  <si>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</si>
  <si>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</si>
  <si>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</si>
  <si>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</si>
  <si>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</si>
  <si>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</si>
  <si>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</si>
  <si>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</si>
  <si>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</si>
  <si>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</si>
  <si>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</si>
  <si>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</si>
  <si>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</si>
  <si>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</si>
  <si>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</si>
  <si>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</si>
  <si>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</si>
  <si>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</si>
  <si>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</si>
  <si>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</si>
  <si>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</si>
  <si>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</si>
  <si>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</si>
  <si>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</si>
  <si>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</si>
  <si>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</si>
  <si>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</si>
  <si>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</si>
  <si>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</si>
  <si>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</si>
  <si>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</si>
  <si>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</si>
  <si>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</si>
  <si>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</si>
  <si>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</si>
  <si>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</si>
  <si>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</si>
  <si>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</si>
  <si>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</si>
  <si>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</si>
  <si>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</si>
  <si>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</si>
  <si>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</si>
  <si>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</si>
  <si>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</si>
  <si>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</si>
  <si>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</si>
  <si>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</si>
  <si>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</si>
  <si>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</si>
  <si>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</si>
  <si>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</si>
  <si>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</si>
  <si>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</si>
  <si>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</si>
  <si>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</si>
  <si>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</si>
  <si>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</si>
  <si>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</si>
  <si>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</si>
  <si>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</si>
  <si>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</si>
  <si>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</si>
  <si>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</si>
  <si>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</si>
  <si>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</si>
  <si>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</si>
  <si>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</si>
  <si>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</si>
  <si>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</si>
  <si>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</si>
  <si>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</si>
  <si>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</si>
  <si>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</si>
  <si>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</si>
  <si>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</si>
  <si>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</si>
  <si>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</si>
  <si>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</si>
  <si>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</si>
  <si>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</si>
  <si>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</si>
  <si>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</si>
  <si>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</si>
  <si>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</si>
  <si>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</si>
  <si>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</si>
  <si>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</si>
  <si>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</si>
  <si>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</si>
  <si>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</si>
  <si>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</si>
  <si>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</si>
  <si>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</si>
  <si>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</si>
  <si>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</si>
  <si>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</si>
  <si>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</si>
  <si>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</si>
  <si>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</si>
  <si>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</si>
  <si>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</si>
  <si>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</si>
  <si>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</si>
  <si>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</si>
  <si>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</si>
  <si>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</si>
  <si>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</si>
  <si>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</si>
  <si>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</si>
  <si>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</si>
  <si>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</si>
  <si>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</si>
  <si>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</si>
  <si>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</si>
  <si>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</si>
  <si>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</si>
  <si>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</si>
  <si>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</si>
  <si>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</si>
  <si>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</si>
  <si>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</si>
  <si>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</si>
  <si>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</si>
  <si>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</si>
  <si>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</si>
  <si>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</si>
  <si>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</si>
  <si>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</si>
  <si>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</si>
  <si>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</si>
  <si>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</si>
  <si>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</si>
  <si>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</si>
  <si>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</si>
  <si>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</si>
  <si>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</si>
  <si>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</si>
  <si>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</si>
  <si>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</si>
  <si>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</si>
  <si>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</si>
  <si>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</si>
  <si>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</si>
  <si>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</si>
  <si>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</si>
  <si>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</si>
  <si>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</si>
  <si>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</si>
  <si>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</si>
  <si>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</si>
  <si>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</si>
  <si>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</si>
  <si>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</si>
  <si>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</si>
  <si>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</si>
  <si>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</si>
  <si>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</si>
  <si>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</si>
  <si>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</si>
  <si>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</si>
  <si>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</si>
  <si>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</si>
  <si>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</si>
  <si>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</si>
  <si>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</si>
  <si>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</si>
  <si>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</si>
  <si>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</si>
  <si>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</si>
  <si>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</si>
  <si>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</si>
  <si>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</si>
  <si>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</si>
  <si>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</si>
  <si>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</si>
  <si>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</si>
  <si>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</si>
  <si>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</si>
  <si>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</si>
  <si>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</si>
  <si>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</si>
  <si>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</si>
  <si>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</si>
  <si>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</si>
  <si>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</si>
  <si>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</si>
  <si>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</si>
  <si>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</si>
  <si>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</si>
  <si>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</si>
  <si>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</si>
  <si>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</si>
  <si>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</si>
  <si>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</si>
  <si>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</si>
  <si>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</si>
  <si>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</si>
  <si>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</si>
  <si>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</si>
  <si>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</si>
  <si>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</si>
  <si>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</si>
  <si>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</si>
  <si>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</si>
  <si>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</si>
  <si>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</si>
  <si>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</si>
  <si>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</si>
  <si>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</si>
  <si>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</si>
  <si>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</si>
  <si>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</si>
  <si>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</si>
  <si>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</si>
  <si>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</si>
  <si>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</si>
  <si>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</si>
  <si>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</si>
  <si>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</si>
  <si>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</si>
  <si>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</si>
  <si>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</si>
  <si>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</si>
  <si>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</si>
  <si>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</si>
  <si>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</si>
  <si>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</si>
  <si>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</si>
  <si>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</si>
  <si>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</si>
  <si>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</si>
  <si>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</si>
  <si>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</si>
  <si>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</si>
  <si>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</si>
  <si>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</si>
  <si>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</si>
  <si>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</si>
  <si>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</si>
  <si>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</si>
  <si>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</si>
  <si>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</si>
  <si>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</si>
  <si>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</si>
  <si>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</si>
  <si>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</si>
  <si>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</si>
  <si>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</si>
  <si>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</si>
  <si>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</si>
  <si>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</si>
  <si>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</si>
  <si>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</si>
  <si>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</si>
  <si>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</si>
  <si>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</si>
  <si>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</si>
  <si>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</si>
  <si>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</si>
  <si>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</si>
  <si>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</si>
  <si>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</si>
  <si>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</si>
  <si>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</si>
  <si>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</si>
  <si>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</si>
  <si>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</si>
  <si>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</si>
  <si>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</si>
  <si>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</si>
  <si>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</si>
  <si>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</si>
  <si>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</si>
  <si>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</si>
  <si>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</si>
  <si>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</si>
  <si>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</si>
  <si>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</si>
  <si>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</si>
  <si>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</si>
  <si>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</si>
  <si>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</si>
  <si>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</si>
  <si>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</si>
  <si>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</si>
  <si>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</si>
  <si>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</si>
  <si>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</si>
  <si>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</si>
  <si>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</si>
  <si>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</si>
  <si>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</si>
  <si>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</si>
  <si>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</si>
  <si>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</si>
  <si>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</si>
  <si>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</si>
  <si>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</si>
  <si>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</si>
  <si>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</si>
  <si>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</si>
  <si>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</si>
  <si>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</si>
  <si>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</si>
  <si>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</si>
  <si>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</si>
  <si>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</si>
  <si>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</si>
  <si>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</si>
  <si>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</si>
  <si>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</si>
  <si>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</si>
  <si>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</si>
  <si>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</si>
  <si>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</si>
  <si>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</si>
  <si>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</si>
  <si>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</si>
  <si>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</si>
  <si>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</si>
  <si>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</si>
  <si>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</si>
  <si>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</si>
  <si>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</si>
  <si>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</si>
  <si>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</si>
  <si>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</si>
  <si>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</si>
  <si>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</si>
  <si>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</si>
  <si>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</si>
  <si>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</si>
  <si>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</si>
  <si>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</si>
  <si>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</si>
  <si>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</si>
  <si>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</si>
  <si>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</si>
  <si>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</si>
  <si>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</si>
  <si>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</si>
  <si>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</si>
  <si>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</si>
  <si>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</si>
  <si>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</si>
  <si>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</si>
  <si>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</si>
  <si>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</si>
  <si>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</si>
  <si>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</si>
  <si>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</si>
  <si>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</si>
  <si>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</si>
  <si>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</si>
  <si>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</si>
  <si>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</si>
  <si>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</si>
  <si>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</si>
  <si>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</si>
  <si>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</si>
  <si>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</si>
  <si>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</si>
  <si>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</si>
  <si>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</si>
  <si>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</si>
  <si>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</si>
  <si>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</si>
  <si>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</si>
  <si>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</si>
  <si>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</si>
  <si>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</si>
  <si>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</si>
  <si>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</si>
  <si>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</si>
  <si>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</si>
  <si>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</si>
  <si>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</si>
  <si>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</si>
  <si>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</si>
  <si>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</si>
  <si>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</si>
  <si>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</si>
  <si>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</si>
  <si>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</si>
  <si>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</si>
  <si>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</si>
  <si>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</si>
  <si>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</si>
  <si>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</si>
  <si>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</si>
  <si>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</si>
  <si>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</si>
  <si>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</si>
  <si>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</si>
  <si>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</si>
  <si>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</si>
  <si>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</si>
  <si>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</si>
  <si>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</si>
  <si>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</si>
  <si>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</si>
  <si>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</si>
  <si>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</si>
  <si>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</si>
  <si>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</si>
  <si>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</si>
  <si>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</si>
  <si>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</si>
  <si>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</si>
  <si>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</si>
  <si>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</si>
  <si>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</si>
  <si>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</si>
  <si>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</si>
  <si>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</si>
  <si>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</si>
  <si>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</si>
  <si>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</si>
  <si>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</si>
  <si>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</si>
  <si>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</si>
  <si>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</si>
  <si>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</si>
  <si>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</si>
  <si>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</si>
  <si>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</si>
  <si>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</si>
  <si>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</si>
  <si>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</si>
  <si>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</si>
  <si>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</si>
  <si>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</si>
  <si>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</si>
  <si>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</si>
  <si>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</si>
  <si>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</si>
  <si>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</si>
  <si>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</si>
  <si>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</si>
  <si>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</si>
  <si>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</si>
  <si>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</si>
  <si>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</si>
  <si>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</si>
  <si>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</si>
  <si>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</si>
  <si>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</si>
  <si>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</si>
  <si>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</si>
  <si>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</si>
  <si>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</si>
  <si>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</si>
  <si>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</si>
  <si>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</si>
  <si>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</si>
  <si>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</si>
  <si>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</si>
  <si>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</si>
  <si>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</si>
  <si>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</si>
  <si>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</si>
  <si>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</si>
  <si>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</si>
  <si>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</si>
  <si>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</si>
  <si>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</si>
  <si>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</si>
  <si>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</si>
  <si>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</si>
  <si>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</si>
  <si>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</si>
  <si>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</si>
  <si>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</si>
  <si>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</si>
  <si>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</si>
  <si>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</si>
  <si>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</si>
  <si>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</si>
  <si>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</si>
  <si>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</si>
  <si>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</si>
  <si>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</si>
  <si>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</si>
  <si>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</si>
  <si>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</si>
  <si>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</si>
  <si>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</si>
  <si>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</si>
  <si>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</si>
  <si>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</si>
  <si>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</si>
  <si>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</si>
  <si>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</si>
  <si>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</si>
  <si>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</si>
  <si>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</si>
  <si>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</si>
  <si>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</si>
  <si>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</si>
  <si>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</si>
  <si>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</si>
  <si>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</si>
  <si>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</si>
  <si>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</si>
  <si>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</si>
  <si>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</si>
  <si>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</si>
  <si>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</si>
  <si>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</si>
  <si>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</si>
  <si>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</si>
  <si>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</si>
  <si>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</si>
  <si>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</si>
  <si>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</si>
  <si>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</si>
  <si>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</si>
  <si>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</si>
  <si>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</si>
  <si>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</si>
  <si>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</si>
  <si>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</si>
  <si>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</si>
  <si>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</si>
  <si>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</si>
  <si>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</si>
  <si>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</si>
  <si>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</si>
  <si>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</si>
  <si>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</si>
  <si>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</si>
  <si>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</si>
  <si>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</si>
  <si>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</si>
  <si>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</si>
  <si>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</si>
  <si>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</si>
  <si>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</si>
  <si>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</si>
  <si>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</si>
  <si>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</si>
  <si>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</si>
  <si>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</si>
  <si>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</si>
  <si>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</si>
  <si>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</si>
  <si>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</si>
  <si>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</si>
  <si>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</si>
  <si>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</si>
  <si>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</si>
  <si>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</si>
  <si>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</si>
  <si>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</si>
  <si>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</si>
  <si>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</si>
  <si>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</si>
  <si>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</si>
  <si>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</si>
  <si>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</si>
  <si>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</si>
  <si>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</si>
  <si>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</si>
  <si>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</si>
  <si>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</si>
  <si>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</si>
  <si>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</si>
  <si>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</si>
  <si>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</si>
  <si>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</si>
  <si>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</si>
  <si>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</si>
  <si>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</si>
  <si>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</si>
  <si>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</si>
  <si>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</si>
  <si>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</si>
  <si>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</si>
  <si>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</si>
  <si>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</si>
  <si>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</si>
  <si>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</si>
  <si>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</si>
  <si>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</si>
  <si>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</si>
  <si>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</si>
  <si>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</si>
  <si>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</si>
  <si>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</si>
  <si>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</si>
  <si>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</si>
  <si>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</si>
  <si>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</si>
  <si>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</si>
  <si>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</si>
  <si>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</si>
  <si>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</si>
  <si>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</si>
  <si>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</si>
  <si>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</si>
  <si>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</si>
  <si>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</si>
  <si>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</si>
  <si>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</si>
  <si>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</si>
  <si>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</si>
  <si>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</si>
  <si>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</si>
  <si>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</si>
  <si>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</si>
  <si>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</si>
  <si>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</si>
  <si>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</si>
  <si>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</si>
  <si>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</si>
  <si>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</si>
  <si>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</si>
  <si>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</si>
  <si>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</si>
  <si>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</si>
  <si>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</si>
  <si>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</si>
  <si>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</si>
  <si>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</si>
  <si>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</si>
  <si>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</si>
  <si>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</si>
  <si>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</si>
  <si>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</si>
  <si>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</si>
  <si>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</si>
  <si>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</si>
  <si>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</si>
  <si>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</si>
  <si>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</si>
  <si>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</si>
  <si>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</si>
  <si>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</si>
  <si>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</si>
  <si>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</si>
  <si>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</si>
  <si>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</si>
  <si>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</si>
  <si>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</si>
  <si>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</si>
  <si>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</si>
  <si>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</si>
  <si>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</si>
  <si>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</si>
  <si>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</si>
  <si>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</si>
  <si>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</si>
  <si>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</si>
  <si>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</si>
  <si>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</si>
  <si>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</si>
  <si>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</si>
  <si>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</si>
  <si>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</si>
  <si>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</si>
  <si>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</si>
  <si>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</si>
  <si>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</si>
  <si>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</si>
  <si>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</si>
  <si>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</si>
  <si>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</si>
  <si>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</si>
  <si>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</si>
  <si>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</si>
  <si>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</si>
  <si>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</si>
  <si>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</si>
  <si>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</si>
  <si>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</si>
  <si>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</si>
  <si>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</si>
  <si>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</si>
  <si>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</si>
  <si>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</si>
  <si>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</si>
  <si>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</si>
  <si>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</si>
  <si>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</si>
  <si>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</si>
  <si>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</si>
  <si>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</si>
  <si>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</si>
  <si>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</si>
  <si>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</si>
  <si>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</si>
  <si>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</si>
  <si>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</si>
  <si>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</si>
  <si>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</si>
  <si>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</si>
  <si>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</si>
  <si>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</si>
  <si>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</si>
  <si>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</si>
  <si>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</si>
  <si>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</si>
  <si>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</si>
  <si>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</si>
  <si>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</si>
  <si>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</si>
  <si>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</si>
  <si>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</si>
  <si>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</si>
  <si>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</si>
  <si>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</si>
  <si>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</si>
  <si>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</si>
  <si>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</si>
  <si>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</si>
  <si>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</si>
  <si>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</si>
  <si>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</si>
  <si>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</si>
  <si>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</si>
  <si>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</si>
  <si>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</si>
  <si>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</si>
  <si>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</si>
  <si>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</si>
  <si>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</si>
  <si>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</si>
  <si>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</si>
  <si>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</si>
  <si>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</si>
  <si>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</si>
  <si>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</si>
  <si>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</si>
  <si>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</si>
  <si>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</si>
  <si>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</si>
  <si>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</si>
  <si>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</si>
  <si>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</si>
  <si>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</si>
  <si>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</si>
  <si>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</si>
  <si>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</si>
  <si>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</si>
  <si>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</si>
  <si>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</si>
  <si>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</si>
  <si>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</si>
  <si>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</si>
  <si>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</si>
  <si>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</si>
  <si>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</si>
  <si>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</si>
  <si>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</si>
  <si>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</si>
  <si>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</si>
  <si>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</si>
  <si>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</si>
  <si>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</si>
  <si>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</si>
  <si>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</si>
  <si>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</si>
  <si>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</si>
  <si>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</si>
  <si>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</si>
  <si>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</si>
  <si>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</si>
  <si>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</si>
  <si>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</si>
  <si>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</si>
  <si>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</si>
  <si>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</si>
  <si>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</si>
  <si>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</si>
  <si>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</si>
  <si>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</si>
  <si>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</si>
  <si>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</si>
  <si>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</si>
  <si>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</si>
  <si>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</si>
  <si>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</si>
  <si>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</si>
  <si>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</si>
  <si>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</si>
  <si>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</si>
  <si>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</si>
  <si>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</si>
  <si>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</si>
  <si>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</si>
  <si>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</si>
  <si>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</si>
  <si>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</si>
  <si>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</si>
  <si>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</si>
  <si>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</si>
  <si>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</si>
  <si>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</si>
  <si>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</si>
  <si>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</si>
  <si>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</si>
  <si>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</si>
  <si>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</si>
  <si>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</si>
  <si>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</si>
  <si>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</si>
  <si>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</si>
  <si>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</si>
  <si>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</si>
  <si>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</si>
  <si>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</si>
  <si>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</si>
  <si>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</si>
  <si>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</si>
  <si>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</si>
  <si>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</si>
  <si>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</si>
  <si>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</si>
  <si>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</si>
  <si>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</si>
  <si>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</si>
  <si>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</si>
  <si>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</si>
  <si>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</si>
  <si>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</si>
  <si>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</si>
  <si>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</si>
  <si>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</si>
  <si>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</si>
  <si>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</si>
  <si>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</si>
  <si>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</si>
  <si>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</si>
  <si>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</si>
  <si>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</si>
  <si>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</si>
  <si>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</si>
  <si>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</si>
  <si>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</si>
  <si>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</si>
  <si>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</si>
  <si>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</si>
  <si>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</si>
  <si>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</si>
  <si>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</si>
  <si>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</si>
  <si>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</si>
  <si>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</si>
  <si>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</si>
  <si>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</si>
  <si>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</si>
  <si>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</si>
  <si>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</si>
  <si>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</si>
  <si>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</si>
  <si>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</si>
  <si>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</si>
  <si>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</si>
  <si>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</si>
  <si>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</si>
  <si>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</si>
  <si>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</si>
  <si>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</si>
  <si>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</si>
  <si>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</si>
  <si>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</si>
  <si>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</si>
  <si>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</si>
  <si>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</si>
  <si>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</si>
  <si>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</si>
  <si>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</si>
  <si>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</si>
  <si>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</si>
  <si>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</si>
  <si>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</si>
  <si>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</si>
  <si>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</si>
  <si>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</si>
  <si>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</si>
  <si>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</si>
  <si>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</si>
  <si>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</si>
  <si>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</si>
  <si>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</si>
  <si>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</si>
  <si>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</si>
  <si>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</si>
  <si>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</si>
  <si>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</si>
  <si>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</si>
  <si>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</si>
  <si>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</si>
  <si>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</si>
  <si>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</si>
  <si>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</si>
  <si>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</si>
  <si>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</si>
  <si>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</si>
  <si>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</si>
  <si>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</si>
  <si>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</si>
  <si>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</si>
  <si>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</si>
  <si>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</si>
  <si>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</si>
  <si>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</si>
  <si>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</si>
  <si>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</si>
  <si>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</si>
  <si>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</si>
  <si>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</si>
  <si>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</si>
  <si>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</si>
  <si>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</si>
  <si>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</si>
  <si>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</si>
  <si>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</si>
  <si>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</si>
  <si>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</si>
  <si>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</si>
  <si>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</si>
  <si>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</si>
  <si>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</si>
  <si>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</si>
  <si>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</si>
  <si>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</si>
  <si>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</si>
  <si>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</si>
  <si>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</si>
  <si>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</si>
  <si>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</si>
  <si>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</si>
  <si>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</si>
  <si>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</si>
  <si>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</si>
  <si>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</si>
  <si>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</si>
  <si>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</si>
  <si>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</si>
  <si>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</si>
  <si>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</si>
  <si>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</si>
  <si>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</si>
  <si>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</si>
  <si>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</si>
  <si>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</si>
  <si>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</si>
  <si>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</si>
  <si>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</si>
  <si>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</si>
  <si>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</si>
  <si>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</si>
  <si>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</si>
  <si>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</si>
  <si>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</si>
  <si>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</si>
  <si>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</si>
  <si>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</si>
  <si>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</si>
  <si>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</si>
  <si>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</si>
  <si>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</si>
  <si>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</si>
  <si>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</si>
  <si>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</si>
  <si>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</si>
  <si>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</si>
  <si>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</si>
  <si>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</si>
  <si>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</si>
  <si>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</si>
  <si>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</si>
  <si>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</si>
  <si>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</si>
  <si>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</si>
  <si>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</si>
  <si>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</si>
  <si>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</si>
  <si>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</si>
  <si>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</si>
  <si>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</si>
  <si>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</si>
  <si>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</si>
  <si>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</si>
  <si>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</si>
  <si>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</si>
  <si>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</si>
  <si>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</si>
  <si>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</si>
  <si>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</si>
  <si>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</si>
  <si>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</si>
  <si>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</si>
  <si>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</si>
  <si>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</si>
  <si>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</si>
  <si>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</si>
  <si>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</si>
  <si>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</si>
  <si>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</si>
  <si>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</si>
  <si>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</si>
  <si>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</si>
  <si>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</si>
  <si>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</si>
  <si>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</si>
  <si>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</si>
  <si>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</si>
  <si>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</si>
  <si>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</si>
  <si>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</si>
  <si>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</si>
  <si>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</si>
  <si>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</si>
  <si>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</si>
  <si>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</si>
  <si>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</si>
  <si>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</si>
  <si>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</si>
  <si>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</si>
  <si>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</si>
  <si>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</si>
  <si>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</si>
  <si>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</si>
  <si>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</si>
  <si>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</si>
  <si>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</si>
  <si>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</si>
  <si>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</si>
  <si>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</si>
  <si>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</si>
  <si>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</si>
  <si>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</si>
  <si>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</si>
  <si>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</si>
  <si>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</si>
  <si>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</si>
  <si>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</si>
  <si>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</si>
  <si>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</si>
  <si>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</si>
  <si>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</si>
  <si>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</si>
  <si>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</si>
  <si>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</si>
  <si>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</si>
  <si>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</si>
  <si>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</si>
  <si>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</si>
  <si>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</si>
  <si>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</si>
  <si>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</si>
  <si>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</si>
  <si>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</si>
  <si>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</si>
  <si>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</si>
  <si>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</si>
  <si>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</si>
  <si>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</si>
  <si>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</si>
  <si>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</si>
  <si>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</si>
  <si>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</si>
  <si>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</si>
  <si>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</si>
  <si>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</si>
  <si>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</si>
  <si>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</si>
  <si>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</si>
  <si>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</si>
  <si>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</si>
  <si>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</si>
  <si>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</si>
  <si>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</si>
  <si>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</si>
  <si>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</si>
  <si>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</si>
  <si>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</si>
  <si>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</si>
  <si>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</si>
  <si>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</si>
  <si>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</si>
  <si>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</si>
  <si>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</si>
  <si>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</si>
  <si>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</si>
  <si>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</si>
  <si>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</si>
  <si>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</si>
  <si>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</si>
  <si>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</si>
  <si>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</si>
  <si>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</si>
  <si>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</si>
  <si>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</si>
  <si>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</si>
  <si>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</si>
  <si>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</si>
  <si>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</si>
  <si>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</si>
  <si>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</si>
  <si>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</si>
  <si>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</si>
  <si>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</si>
  <si>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</si>
  <si>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</si>
  <si>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</si>
  <si>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</si>
  <si>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</si>
  <si>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</si>
  <si>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</si>
  <si>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</si>
  <si>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</si>
  <si>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</si>
  <si>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</si>
  <si>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</si>
  <si>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</si>
  <si>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</si>
  <si>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</si>
  <si>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</si>
  <si>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</si>
  <si>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</si>
  <si>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</si>
  <si>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</si>
  <si>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</si>
  <si>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</si>
  <si>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</si>
  <si>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</si>
  <si>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</si>
  <si>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</si>
  <si>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</si>
  <si>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</si>
  <si>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</si>
  <si>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</si>
  <si>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</si>
  <si>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</si>
  <si>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</si>
  <si>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</si>
  <si>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</si>
  <si>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</si>
  <si>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</si>
  <si>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</si>
  <si>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</si>
  <si>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</si>
  <si>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</si>
  <si>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</si>
  <si>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</si>
  <si>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</si>
  <si>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</si>
  <si>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</si>
  <si>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</si>
  <si>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</si>
  <si>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</si>
  <si>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</si>
  <si>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</si>
  <si>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</si>
  <si>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</si>
  <si>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</si>
  <si>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</si>
  <si>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</si>
  <si>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</si>
  <si>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</si>
  <si>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</si>
  <si>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</si>
  <si>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</si>
  <si>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</si>
  <si>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</si>
  <si>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</si>
  <si>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</si>
  <si>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</si>
  <si>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</si>
  <si>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</si>
  <si>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</si>
  <si>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</si>
  <si>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</si>
  <si>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</si>
  <si>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</si>
  <si>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</si>
  <si>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</si>
  <si>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</si>
  <si>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</si>
  <si>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</si>
  <si>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</si>
  <si>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</si>
  <si>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</si>
  <si>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</si>
  <si>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</si>
  <si>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</si>
  <si>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</si>
  <si>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</si>
  <si>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</si>
  <si>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</si>
  <si>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</si>
  <si>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</si>
  <si>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</si>
  <si>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</si>
  <si>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</si>
  <si>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</si>
  <si>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</si>
  <si>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</si>
  <si>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</si>
  <si>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</si>
  <si>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</si>
  <si>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</si>
  <si>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</si>
  <si>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</si>
  <si>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</si>
  <si>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</si>
  <si>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</si>
  <si>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</si>
  <si>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</si>
  <si>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</si>
  <si>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</si>
  <si>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</si>
  <si>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</si>
  <si>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</si>
  <si>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</si>
  <si>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</si>
  <si>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</si>
  <si>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</si>
  <si>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</si>
  <si>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</si>
  <si>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</si>
  <si>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</si>
  <si>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</si>
  <si>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</si>
  <si>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</si>
  <si>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</si>
  <si>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</si>
  <si>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</si>
  <si>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</si>
  <si>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</si>
  <si>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</si>
  <si>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</si>
  <si>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</si>
  <si>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</si>
  <si>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</si>
  <si>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</si>
  <si>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</si>
  <si>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</si>
  <si>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</si>
  <si>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</si>
  <si>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</si>
  <si>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</si>
  <si>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</si>
  <si>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</si>
  <si>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</si>
  <si>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</si>
  <si>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</si>
  <si>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</si>
  <si>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</si>
  <si>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</si>
  <si>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</si>
  <si>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</si>
  <si>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</si>
  <si>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</si>
  <si>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</si>
  <si>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</si>
  <si>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</si>
  <si>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</si>
  <si>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</si>
  <si>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</si>
  <si>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</si>
  <si>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</si>
  <si>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</si>
  <si>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</si>
  <si>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</si>
  <si>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</si>
  <si>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</si>
  <si>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</si>
  <si>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</si>
  <si>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</si>
  <si>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</si>
  <si>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</si>
  <si>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</si>
  <si>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</si>
  <si>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</si>
  <si>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</si>
  <si>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</si>
  <si>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</si>
  <si>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</si>
  <si>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</si>
  <si>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</si>
  <si>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</si>
  <si>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</si>
  <si>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</si>
  <si>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</si>
  <si>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</si>
  <si>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</si>
  <si>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</si>
  <si>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</si>
  <si>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</si>
  <si>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</si>
  <si>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</si>
  <si>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</si>
  <si>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</si>
  <si>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</si>
  <si>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</si>
  <si>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</si>
  <si>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</si>
  <si>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</si>
  <si>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</si>
  <si>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</si>
  <si>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</si>
  <si>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</si>
  <si>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</si>
  <si>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</si>
  <si>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</si>
  <si>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</si>
  <si>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</si>
  <si>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</si>
  <si>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</si>
  <si>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</si>
  <si>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</si>
  <si>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</si>
  <si>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</si>
  <si>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</si>
  <si>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</si>
  <si>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</si>
  <si>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</si>
  <si>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</si>
  <si>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</si>
  <si>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</si>
  <si>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</si>
  <si>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</si>
  <si>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</si>
  <si>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</si>
  <si>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</si>
  <si>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</si>
  <si>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</si>
  <si>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</si>
  <si>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</si>
  <si>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</si>
  <si>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</si>
  <si>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</si>
  <si>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</si>
  <si>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</si>
  <si>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</si>
  <si>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</si>
  <si>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</si>
  <si>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</si>
  <si>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</si>
  <si>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</si>
  <si>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</si>
  <si>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</si>
  <si>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</si>
  <si>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</si>
  <si>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</si>
  <si>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</si>
  <si>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</si>
  <si>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</si>
  <si>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</si>
  <si>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</si>
  <si>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</si>
  <si>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</si>
  <si>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</si>
  <si>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</si>
  <si>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</si>
  <si>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</si>
  <si>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</si>
  <si>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</si>
  <si>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</si>
  <si>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</si>
  <si>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</si>
  <si>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</si>
  <si>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</si>
  <si>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</si>
  <si>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</si>
  <si>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</si>
  <si>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</si>
  <si>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</si>
  <si>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</si>
  <si>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</si>
  <si>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</si>
  <si>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</si>
  <si>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</si>
  <si>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</si>
  <si>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</si>
  <si>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</si>
  <si>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</si>
  <si>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</si>
  <si>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</si>
  <si>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</si>
  <si>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</si>
  <si>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</si>
  <si>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</si>
  <si>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</si>
  <si>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</si>
  <si>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</si>
  <si>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</si>
  <si>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</si>
  <si>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</si>
  <si>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</si>
  <si>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</si>
  <si>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</si>
  <si>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</si>
  <si>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</si>
  <si>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</si>
  <si>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</si>
  <si>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</si>
  <si>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</si>
  <si>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</si>
  <si>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</si>
  <si>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</si>
  <si>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</si>
  <si>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</si>
  <si>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</si>
  <si>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</si>
  <si>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</si>
  <si>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</si>
  <si>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</si>
  <si>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</si>
  <si>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</si>
  <si>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</si>
  <si>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</si>
  <si>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</si>
  <si>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</si>
  <si>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</si>
  <si>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</si>
  <si>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</si>
  <si>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</si>
  <si>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</si>
  <si>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</si>
  <si>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</si>
  <si>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</si>
  <si>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</si>
  <si>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</si>
  <si>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</si>
  <si>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</si>
  <si>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</si>
  <si>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</si>
  <si>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</si>
  <si>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</si>
  <si>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</si>
  <si>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</si>
  <si>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</si>
  <si>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</si>
  <si>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</si>
  <si>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</si>
  <si>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</si>
  <si>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</si>
  <si>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</si>
  <si>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</si>
  <si>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</si>
  <si>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</si>
  <si>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</si>
  <si>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</si>
  <si>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</si>
  <si>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</si>
  <si>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</si>
  <si>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</si>
  <si>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</si>
  <si>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</si>
  <si>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</si>
  <si>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</si>
  <si>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</si>
  <si>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</si>
  <si>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</si>
  <si>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</si>
  <si>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</si>
  <si>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</si>
  <si>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</si>
  <si>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</si>
  <si>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</si>
  <si>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</si>
  <si>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</si>
  <si>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</si>
  <si>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</si>
  <si>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</si>
  <si>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</si>
  <si>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</si>
  <si>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</si>
  <si>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</si>
  <si>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</si>
  <si>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</si>
  <si>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</si>
  <si>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</si>
  <si>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</si>
  <si>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</si>
  <si>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</si>
  <si>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</si>
  <si>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</si>
  <si>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</si>
  <si>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</si>
  <si>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</si>
  <si>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</si>
  <si>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</si>
  <si>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</si>
  <si>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</si>
  <si>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</si>
  <si>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</si>
  <si>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</si>
  <si>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</si>
  <si>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</si>
  <si>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</si>
  <si>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</si>
  <si>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</si>
  <si>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</si>
  <si>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</si>
  <si>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</si>
  <si>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</si>
  <si>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</si>
  <si>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</si>
  <si>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</si>
  <si>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</si>
  <si>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</si>
  <si>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</si>
  <si>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</si>
  <si>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</si>
  <si>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</si>
  <si>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</si>
  <si>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</si>
  <si>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</si>
  <si>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</si>
  <si>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</si>
  <si>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</si>
  <si>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</si>
  <si>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</si>
  <si>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</si>
  <si>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</si>
  <si>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</si>
  <si>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</si>
  <si>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</si>
  <si>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</si>
  <si>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</si>
  <si>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</si>
  <si>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</si>
  <si>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</si>
  <si>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</si>
  <si>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</si>
  <si>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</si>
  <si>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</si>
  <si>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</si>
  <si>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</si>
  <si>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</si>
  <si>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</si>
  <si>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</si>
  <si>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</si>
  <si>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</si>
  <si>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</si>
  <si>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</si>
  <si>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</si>
  <si>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</si>
  <si>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</si>
  <si>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</si>
  <si>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</si>
  <si>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</si>
  <si>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</si>
  <si>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</si>
  <si>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</si>
  <si>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</si>
  <si>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</si>
  <si>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</si>
  <si>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</si>
  <si>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</si>
  <si>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</si>
  <si>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</si>
  <si>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</si>
  <si>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</si>
  <si>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</si>
  <si>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</si>
  <si>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</si>
  <si>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</si>
  <si>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</si>
  <si>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</si>
  <si>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</si>
  <si>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</si>
  <si>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</si>
  <si>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</si>
  <si>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</si>
  <si>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</si>
  <si>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</si>
  <si>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</si>
  <si>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</si>
  <si>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</si>
  <si>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</si>
  <si>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</si>
  <si>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</si>
  <si>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</si>
  <si>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</si>
  <si>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</si>
  <si>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</si>
  <si>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</si>
  <si>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</si>
  <si>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</si>
  <si>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</si>
  <si>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</si>
  <si>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</si>
  <si>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</si>
  <si>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</si>
  <si>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</si>
  <si>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</si>
  <si>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</si>
  <si>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</si>
  <si>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</si>
  <si>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</si>
  <si>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</si>
  <si>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</si>
  <si>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</si>
  <si>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</si>
  <si>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</si>
  <si>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</si>
  <si>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</si>
  <si>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</si>
  <si>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</si>
  <si>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</si>
  <si>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</si>
  <si>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</si>
  <si>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</si>
  <si>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</si>
  <si>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</si>
  <si>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</si>
  <si>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</si>
  <si>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</si>
  <si>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</si>
  <si>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</si>
  <si>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</si>
  <si>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</si>
  <si>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</si>
  <si>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</si>
  <si>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</si>
  <si>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</si>
  <si>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</si>
  <si>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</si>
  <si>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</si>
  <si>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</si>
  <si>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</si>
  <si>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</si>
  <si>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</si>
  <si>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</si>
  <si>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</si>
  <si>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</si>
  <si>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</si>
  <si>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</si>
  <si>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</si>
  <si>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</si>
  <si>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</si>
  <si>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</si>
  <si>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</si>
  <si>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</si>
  <si>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</si>
  <si>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</si>
  <si>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</si>
  <si>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</si>
  <si>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</si>
  <si>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</si>
  <si>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</si>
  <si>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</si>
  <si>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</si>
  <si>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</si>
  <si>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</si>
  <si>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</si>
  <si>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</si>
  <si>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</si>
  <si>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</si>
  <si>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</si>
  <si>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</si>
  <si>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</si>
  <si>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</si>
  <si>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</si>
  <si>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</si>
  <si>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</si>
  <si>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</si>
  <si>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</si>
  <si>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</si>
  <si>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</si>
  <si>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</si>
  <si>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</si>
  <si>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</si>
  <si>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</si>
  <si>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</si>
  <si>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</si>
  <si>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</si>
  <si>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</si>
  <si>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</si>
  <si>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</si>
  <si>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</si>
  <si>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</si>
  <si>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</si>
  <si>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</si>
  <si>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</si>
  <si>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</si>
  <si>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</si>
  <si>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</si>
  <si>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</si>
  <si>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</si>
  <si>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</si>
  <si>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</si>
  <si>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</si>
  <si>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</si>
  <si>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</si>
  <si>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</si>
  <si>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</si>
  <si>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</si>
  <si>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</si>
  <si>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</si>
  <si>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</si>
  <si>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</si>
  <si>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</si>
  <si>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</si>
  <si>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</si>
  <si>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</si>
  <si>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</si>
  <si>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</si>
  <si>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</si>
  <si>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</si>
  <si>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</si>
  <si>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</si>
  <si>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</si>
  <si>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</si>
  <si>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</si>
  <si>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</si>
  <si>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</si>
  <si>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</si>
  <si>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</si>
  <si>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</si>
  <si>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</si>
  <si>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</si>
  <si>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</si>
  <si>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</si>
  <si>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</si>
  <si>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</si>
  <si>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</si>
  <si>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</si>
  <si>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</si>
  <si>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</si>
  <si>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</si>
  <si>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</si>
  <si>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</si>
  <si>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</si>
  <si>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</si>
  <si>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</si>
  <si>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</si>
  <si>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</si>
  <si>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</si>
  <si>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</si>
  <si>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</si>
  <si>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</si>
  <si>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</si>
  <si>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</si>
  <si>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</si>
  <si>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</si>
  <si>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</si>
  <si>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</si>
  <si>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</si>
  <si>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</si>
  <si>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</si>
  <si>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</si>
  <si>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</si>
  <si>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</si>
  <si>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</si>
  <si>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</si>
  <si>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</si>
  <si>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</si>
  <si>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</si>
  <si>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</si>
  <si>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</si>
  <si>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</si>
  <si>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</si>
  <si>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</si>
  <si>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</si>
  <si>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</si>
  <si>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</si>
  <si>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</si>
  <si>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</si>
  <si>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</si>
  <si>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</si>
  <si>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</si>
  <si>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</si>
  <si>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</si>
  <si>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</si>
  <si>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</si>
  <si>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</si>
  <si>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</si>
  <si>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</si>
  <si>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</si>
  <si>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</si>
  <si>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</si>
  <si>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</si>
  <si>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</si>
  <si>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</si>
  <si>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</si>
  <si>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</si>
  <si>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</si>
  <si>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</si>
  <si>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</si>
  <si>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</si>
  <si>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</si>
  <si>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</si>
  <si>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</si>
  <si>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</si>
  <si>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</si>
  <si>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</si>
  <si>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</si>
  <si>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</si>
  <si>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</si>
  <si>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</si>
  <si>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</si>
  <si>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</si>
  <si>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</si>
  <si>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</si>
  <si>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</si>
  <si>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</si>
  <si>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</si>
  <si>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</si>
  <si>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</si>
  <si>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</si>
  <si>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</si>
  <si>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</si>
  <si>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</si>
  <si>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</si>
  <si>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</si>
  <si>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</si>
  <si>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</si>
  <si>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</si>
  <si>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</si>
  <si>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</si>
  <si>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</si>
  <si>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</si>
  <si>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</si>
  <si>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</si>
  <si>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</si>
  <si>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</si>
  <si>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</si>
  <si>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</si>
  <si>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</si>
  <si>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</si>
  <si>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</si>
  <si>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</si>
  <si>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</si>
  <si>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</si>
  <si>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</si>
  <si>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</si>
  <si>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</si>
  <si>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</si>
  <si>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</si>
  <si>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</si>
  <si>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</si>
  <si>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</si>
  <si>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</si>
  <si>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</si>
  <si>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</si>
  <si>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</si>
  <si>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</si>
  <si>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</si>
  <si>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</si>
  <si>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</si>
  <si>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</si>
  <si>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</si>
  <si>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</si>
  <si>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</si>
  <si>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</si>
  <si>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</si>
  <si>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</si>
  <si>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</si>
  <si>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</si>
  <si>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</si>
  <si>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</si>
  <si>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</si>
  <si>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</si>
  <si>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</si>
  <si>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</si>
  <si>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</si>
  <si>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</si>
  <si>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</si>
  <si>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</si>
  <si>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</si>
  <si>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</si>
  <si>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</si>
  <si>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</si>
  <si>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</si>
  <si>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</si>
  <si>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</si>
  <si>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</si>
  <si>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</si>
  <si>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</si>
  <si>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</si>
  <si>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</si>
  <si>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</si>
  <si>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</si>
  <si>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</si>
  <si>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</si>
  <si>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</si>
  <si>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</si>
  <si>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</si>
  <si>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</si>
  <si>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</si>
  <si>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</si>
  <si>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</si>
  <si>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</si>
  <si>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</si>
  <si>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</si>
  <si>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</si>
  <si>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</si>
  <si>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</si>
  <si>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</si>
  <si>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</si>
  <si>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</si>
  <si>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</si>
  <si>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</si>
  <si>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</si>
  <si>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</si>
  <si>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</si>
  <si>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</si>
  <si>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</si>
  <si>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</si>
  <si>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</si>
  <si>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</si>
  <si>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</si>
  <si>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</si>
  <si>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</si>
  <si>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</si>
  <si>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</si>
  <si>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</si>
  <si>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</si>
  <si>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</si>
  <si>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</si>
  <si>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</si>
  <si>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</si>
  <si>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</si>
  <si>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</si>
  <si>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</si>
  <si>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</si>
  <si>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</si>
  <si>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</si>
  <si>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</si>
  <si>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</si>
  <si>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</si>
  <si>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</si>
  <si>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</si>
  <si>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</si>
  <si>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</si>
  <si>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</si>
  <si>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</si>
  <si>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</si>
  <si>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</si>
  <si>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</si>
  <si>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</si>
  <si>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</si>
  <si>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</si>
  <si>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</si>
  <si>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</si>
  <si>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</si>
  <si>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</si>
  <si>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</si>
  <si>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</si>
  <si>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</si>
  <si>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</si>
  <si>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</si>
  <si>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</si>
  <si>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</si>
  <si>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</si>
  <si>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</si>
  <si>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</si>
  <si>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</si>
  <si>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</si>
  <si>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</si>
  <si>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</si>
  <si>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</si>
  <si>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</si>
  <si>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</si>
  <si>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</si>
  <si>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</si>
  <si>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</si>
  <si>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</si>
  <si>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</si>
  <si>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</si>
  <si>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</si>
  <si>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</si>
  <si>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</si>
  <si>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</si>
  <si>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</si>
  <si>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</si>
  <si>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</si>
  <si>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</si>
  <si>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</si>
  <si>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</si>
  <si>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</si>
  <si>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</si>
  <si>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</si>
  <si>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</si>
  <si>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</si>
  <si>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</si>
  <si>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</si>
  <si>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</si>
  <si>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</si>
  <si>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</si>
  <si>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</si>
  <si>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</si>
  <si>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</si>
  <si>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</si>
  <si>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</si>
  <si>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</si>
  <si>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</si>
  <si>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</si>
  <si>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</si>
  <si>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</si>
  <si>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</si>
  <si>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</si>
  <si>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</si>
  <si>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</si>
  <si>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</si>
  <si>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</si>
  <si>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</si>
  <si>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</si>
  <si>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</si>
  <si>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</si>
  <si>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</si>
  <si>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</si>
  <si>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</si>
  <si>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</si>
  <si>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</si>
  <si>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</si>
  <si>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</si>
  <si>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</si>
  <si>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</si>
  <si>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</si>
  <si>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</si>
  <si>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</si>
  <si>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</si>
  <si>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</si>
  <si>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</si>
  <si>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</si>
  <si>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</si>
  <si>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</si>
  <si>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</si>
  <si>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</si>
  <si>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</si>
  <si>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</si>
  <si>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</si>
  <si>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</si>
  <si>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</si>
  <si>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</si>
  <si>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</si>
  <si>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</si>
  <si>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</si>
  <si>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</si>
  <si>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</si>
  <si>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</si>
  <si>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</si>
  <si>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</si>
  <si>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</si>
  <si>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</si>
  <si>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</si>
  <si>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</si>
  <si>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</si>
  <si>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</si>
  <si>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</si>
  <si>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</si>
  <si>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</si>
  <si>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</si>
  <si>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</si>
  <si>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</si>
  <si>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</si>
  <si>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</si>
  <si>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</si>
  <si>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</si>
  <si>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</si>
  <si>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</si>
  <si>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</si>
  <si>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</si>
  <si>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</si>
  <si>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</si>
  <si>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</si>
  <si>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</si>
  <si>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</si>
  <si>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</si>
  <si>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</si>
  <si>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</si>
  <si>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</si>
  <si>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</si>
  <si>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</si>
  <si>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</si>
  <si>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</si>
  <si>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</si>
  <si>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</si>
  <si>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</si>
  <si>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</si>
  <si>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</si>
  <si>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</si>
  <si>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</si>
  <si>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</si>
  <si>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</si>
  <si>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</si>
  <si>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</si>
  <si>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</si>
  <si>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</si>
  <si>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</si>
  <si>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</si>
  <si>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</si>
  <si>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</si>
  <si>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</si>
  <si>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</si>
  <si>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</si>
  <si>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</si>
  <si>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</si>
  <si>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</si>
  <si>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</si>
  <si>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</si>
  <si>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</si>
  <si>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</si>
  <si>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</si>
  <si>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</si>
  <si>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</si>
  <si>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</si>
  <si>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</si>
  <si>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</si>
  <si>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</si>
  <si>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</si>
  <si>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</si>
  <si>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</si>
  <si>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</si>
  <si>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</si>
  <si>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</si>
  <si>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</si>
  <si>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</si>
  <si>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</si>
  <si>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</si>
  <si>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</si>
  <si>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</si>
  <si>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</si>
  <si>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</si>
  <si>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</si>
  <si>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</si>
  <si>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</si>
  <si>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</si>
  <si>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</si>
  <si>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</si>
  <si>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</si>
  <si>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</si>
  <si>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</si>
  <si>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</si>
  <si>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</si>
  <si>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</si>
  <si>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</si>
  <si>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</si>
  <si>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</si>
  <si>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</si>
  <si>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</si>
  <si>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</si>
  <si>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</si>
  <si>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</si>
  <si>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</si>
  <si>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</si>
  <si>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</si>
  <si>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</si>
  <si>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</si>
  <si>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</si>
  <si>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</si>
  <si>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</si>
  <si>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</si>
  <si>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</si>
  <si>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</si>
  <si>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</si>
  <si>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</si>
  <si>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</si>
  <si>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</si>
  <si>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</si>
  <si>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</si>
  <si>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</si>
  <si>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</si>
  <si>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</si>
  <si>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</si>
  <si>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</si>
  <si>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</si>
  <si>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</si>
  <si>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</si>
  <si>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</si>
  <si>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</si>
  <si>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</si>
  <si>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</si>
  <si>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</si>
  <si>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</si>
  <si>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</si>
  <si>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</si>
  <si>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</si>
  <si>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</si>
  <si>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</si>
  <si>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</si>
  <si>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</si>
  <si>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</si>
  <si>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</si>
  <si>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</si>
  <si>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</si>
  <si>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</si>
  <si>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</si>
  <si>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</si>
  <si>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</si>
  <si>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</si>
  <si>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</si>
  <si>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</si>
  <si>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</si>
  <si>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</si>
  <si>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</si>
  <si>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</si>
  <si>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</si>
  <si>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</si>
  <si>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</si>
  <si>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</si>
  <si>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</si>
  <si>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</si>
  <si>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</si>
  <si>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</si>
  <si>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</si>
  <si>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</si>
  <si>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</si>
  <si>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</si>
  <si>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</si>
  <si>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</si>
  <si>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</si>
  <si>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</si>
  <si>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</si>
  <si>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</si>
  <si>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</si>
  <si>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</si>
  <si>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</si>
  <si>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</si>
  <si>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</si>
  <si>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</si>
  <si>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</si>
  <si>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</si>
  <si>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</si>
  <si>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</si>
  <si>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</si>
  <si>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</si>
  <si>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</si>
  <si>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</si>
  <si>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</si>
  <si>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</si>
  <si>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</si>
  <si>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</si>
  <si>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</si>
  <si>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</si>
  <si>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</si>
  <si>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</si>
  <si>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</si>
  <si>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</si>
  <si>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</si>
  <si>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</si>
  <si>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</si>
  <si>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</si>
  <si>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</si>
  <si>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</si>
  <si>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</si>
  <si>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</si>
  <si>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</si>
  <si>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</si>
  <si>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</si>
  <si>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</si>
  <si>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</si>
  <si>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</si>
  <si>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</si>
  <si>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</si>
  <si>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</si>
  <si>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</si>
  <si>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</si>
  <si>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</si>
  <si>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</si>
  <si>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</si>
  <si>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</si>
  <si>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</si>
  <si>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</si>
  <si>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</si>
  <si>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</si>
  <si>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</si>
  <si>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</si>
  <si>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</si>
  <si>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</si>
  <si>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</si>
  <si>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</si>
  <si>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</si>
  <si>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</si>
  <si>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</si>
  <si>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</si>
  <si>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</si>
  <si>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</si>
  <si>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</si>
  <si>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</si>
  <si>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</si>
  <si>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</si>
  <si>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</si>
  <si>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</si>
  <si>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</si>
  <si>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</si>
  <si>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</si>
  <si>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</si>
  <si>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</si>
  <si>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</si>
  <si>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</si>
  <si>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</si>
  <si>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</si>
  <si>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</si>
  <si>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</si>
  <si>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</si>
  <si>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</si>
  <si>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</si>
  <si>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</si>
  <si>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</si>
  <si>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</si>
  <si>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</si>
  <si>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</si>
  <si>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</si>
  <si>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</si>
  <si>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</si>
  <si>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</si>
  <si>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</si>
  <si>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</si>
  <si>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</si>
  <si>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</si>
  <si>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</si>
  <si>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</si>
  <si>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</si>
  <si>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</si>
  <si>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</si>
  <si>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</si>
  <si>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</si>
  <si>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</si>
  <si>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</si>
  <si>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</si>
  <si>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</si>
  <si>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</si>
  <si>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</si>
  <si>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</si>
  <si>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</si>
  <si>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</si>
  <si>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</si>
  <si>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</si>
  <si>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</si>
  <si>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</si>
  <si>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</si>
  <si>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</si>
  <si>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</si>
  <si>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</si>
  <si>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</si>
  <si>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</si>
  <si>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</si>
  <si>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</si>
  <si>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</si>
  <si>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</si>
  <si>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</si>
  <si>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</si>
  <si>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</si>
  <si>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</si>
  <si>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</si>
  <si>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</si>
  <si>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</si>
  <si>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</si>
  <si>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</si>
  <si>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</si>
  <si>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</si>
  <si>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</si>
  <si>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</si>
  <si>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</si>
  <si>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</si>
  <si>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</si>
  <si>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</si>
  <si>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</si>
  <si>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</si>
  <si>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</si>
  <si>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</si>
  <si>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</si>
  <si>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</si>
  <si>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</si>
  <si>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</si>
  <si>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</si>
  <si>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</si>
  <si>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</si>
  <si>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</si>
  <si>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</si>
  <si>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</si>
  <si>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</si>
  <si>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</si>
  <si>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</si>
  <si>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</si>
  <si>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</si>
  <si>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</si>
  <si>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</si>
  <si>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</si>
  <si>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</si>
  <si>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</si>
  <si>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</si>
  <si>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</si>
  <si>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</si>
  <si>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</si>
  <si>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</si>
  <si>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</si>
  <si>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</si>
  <si>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</si>
  <si>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</si>
  <si>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</si>
  <si>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</si>
  <si>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</si>
  <si>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</si>
  <si>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</si>
  <si>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</si>
  <si>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</si>
  <si>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</si>
  <si>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</si>
  <si>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</si>
  <si>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</si>
  <si>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</si>
  <si>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</si>
  <si>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</si>
  <si>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</si>
  <si>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</si>
  <si>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</si>
  <si>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</si>
  <si>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</si>
  <si>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</si>
  <si>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</si>
  <si>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</si>
  <si>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</si>
  <si>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</si>
  <si>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</si>
  <si>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</si>
  <si>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</si>
  <si>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</si>
  <si>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</si>
  <si>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</si>
  <si>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</si>
  <si>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</si>
  <si>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</si>
  <si>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</si>
  <si>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</si>
  <si>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</si>
  <si>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</si>
  <si>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</si>
  <si>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</si>
  <si>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</si>
  <si>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</si>
  <si>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</si>
  <si>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</si>
  <si>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</si>
  <si>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</si>
  <si>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</si>
  <si>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</si>
  <si>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</si>
  <si>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</si>
  <si>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</si>
  <si>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</si>
  <si>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</si>
  <si>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</si>
  <si>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</si>
  <si>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</si>
  <si>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</si>
  <si>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</si>
  <si>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</si>
  <si>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</si>
  <si>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</si>
  <si>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</si>
  <si>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</si>
  <si>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</si>
  <si>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</si>
  <si>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</si>
  <si>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</si>
  <si>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</si>
  <si>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</si>
  <si>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</si>
  <si>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</si>
  <si>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</si>
  <si>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</si>
  <si>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</si>
  <si>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</si>
  <si>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</si>
  <si>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</si>
  <si>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</si>
  <si>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</si>
  <si>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</si>
  <si>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</si>
  <si>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</si>
  <si>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</si>
  <si>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</si>
  <si>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</si>
  <si>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</si>
  <si>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</si>
  <si>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</si>
  <si>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</si>
  <si>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</si>
  <si>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</si>
  <si>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</si>
  <si>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</si>
  <si>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</si>
  <si>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</si>
  <si>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</si>
  <si>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</si>
  <si>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</si>
  <si>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</si>
  <si>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</si>
  <si>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</si>
  <si>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</si>
  <si>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</si>
  <si>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</si>
  <si>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</si>
  <si>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</si>
  <si>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</si>
  <si>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</si>
  <si>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</si>
  <si>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</si>
  <si>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</si>
  <si>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</si>
  <si>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</si>
  <si>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</si>
  <si>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</si>
  <si>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</si>
  <si>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</si>
  <si>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</si>
  <si>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</si>
  <si>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</si>
  <si>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</si>
  <si>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</si>
  <si>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</si>
  <si>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</si>
  <si>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</si>
  <si>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</si>
  <si>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</si>
  <si>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</si>
  <si>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</si>
  <si>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</si>
  <si>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</si>
  <si>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</si>
  <si>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</si>
  <si>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</si>
  <si>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</si>
  <si>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</si>
  <si>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</si>
  <si>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</si>
  <si>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</si>
  <si>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</si>
  <si>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</si>
  <si>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</si>
  <si>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</si>
  <si>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</si>
  <si>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</si>
  <si>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</si>
  <si>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</si>
  <si>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</si>
  <si>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</si>
  <si>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</si>
  <si>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</si>
  <si>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</si>
  <si>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</si>
  <si>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</si>
  <si>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</si>
  <si>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</si>
  <si>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</si>
  <si>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</si>
  <si>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</si>
  <si>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</si>
  <si>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</si>
  <si>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</si>
  <si>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</si>
  <si>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</si>
  <si>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</si>
  <si>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</si>
  <si>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</si>
  <si>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</si>
  <si>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</si>
  <si>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</si>
  <si>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</si>
  <si>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</si>
  <si>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</si>
  <si>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</si>
  <si>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</si>
  <si>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</si>
  <si>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</si>
  <si>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</si>
  <si>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</si>
  <si>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</si>
  <si>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</si>
  <si>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</si>
  <si>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</si>
  <si>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</si>
  <si>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</si>
  <si>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</si>
  <si>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</si>
  <si>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</si>
  <si>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</si>
  <si>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</si>
  <si>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</si>
  <si>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</si>
  <si>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</si>
  <si>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</si>
  <si>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</si>
  <si>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</si>
  <si>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</si>
  <si>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</si>
  <si>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</si>
  <si>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</si>
  <si>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</si>
  <si>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</si>
  <si>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</si>
  <si>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</si>
  <si>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</si>
  <si>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</si>
  <si>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</si>
  <si>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</si>
  <si>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</si>
  <si>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</si>
  <si>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</si>
  <si>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</si>
  <si>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</si>
  <si>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</si>
  <si>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</si>
  <si>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</si>
  <si>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</si>
  <si>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</si>
  <si>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</si>
  <si>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</si>
  <si>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</si>
  <si>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</si>
  <si>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</si>
  <si>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</si>
  <si>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</si>
  <si>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</si>
  <si>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</si>
  <si>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</si>
  <si>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</si>
  <si>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</si>
  <si>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</si>
  <si>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</si>
  <si>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</si>
  <si>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</si>
  <si>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</si>
  <si>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</si>
  <si>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</si>
  <si>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</si>
  <si>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</si>
  <si>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</si>
  <si>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</si>
  <si>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</si>
  <si>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</si>
  <si>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</si>
  <si>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</si>
  <si>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</si>
  <si>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</si>
  <si>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</si>
  <si>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</si>
  <si>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</si>
  <si>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</si>
  <si>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</si>
  <si>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</si>
  <si>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</si>
  <si>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</si>
  <si>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</si>
  <si>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</si>
  <si>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</si>
  <si>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</si>
  <si>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</si>
  <si>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</si>
  <si>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</si>
  <si>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</si>
  <si>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</si>
  <si>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</si>
  <si>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</si>
  <si>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</si>
  <si>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</si>
  <si>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</si>
  <si>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</si>
  <si>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</si>
  <si>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</si>
  <si>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</si>
  <si>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</si>
  <si>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</si>
  <si>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</si>
  <si>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</si>
  <si>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</si>
  <si>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</si>
  <si>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</si>
  <si>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</si>
  <si>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</si>
  <si>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</si>
  <si>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</si>
  <si>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</si>
  <si>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</si>
  <si>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</si>
  <si>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</si>
  <si>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</si>
  <si>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</si>
  <si>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</si>
  <si>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</si>
  <si>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</si>
  <si>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</si>
  <si>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</si>
  <si>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</si>
  <si>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</si>
  <si>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</si>
  <si>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</si>
  <si>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</si>
  <si>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</si>
  <si>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</si>
  <si>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</si>
  <si>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</si>
  <si>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</si>
  <si>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</si>
  <si>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</si>
  <si>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</si>
  <si>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</si>
  <si>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</si>
  <si>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</si>
  <si>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</si>
  <si>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</si>
  <si>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</si>
  <si>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</si>
  <si>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</si>
  <si>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</si>
  <si>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</si>
  <si>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</si>
  <si>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</si>
  <si>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</si>
  <si>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</si>
  <si>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</si>
  <si>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</si>
  <si>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</si>
  <si>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</si>
  <si>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</si>
  <si>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</si>
  <si>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</si>
  <si>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</si>
  <si>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</si>
  <si>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</si>
  <si>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</si>
  <si>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</si>
  <si>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</si>
  <si>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</si>
  <si>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</si>
  <si>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</si>
  <si>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</si>
  <si>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</si>
  <si>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</si>
  <si>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</si>
  <si>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</si>
  <si>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</si>
  <si>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</si>
  <si>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</si>
  <si>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</si>
  <si>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</si>
  <si>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</si>
  <si>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</si>
  <si>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</si>
  <si>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</si>
  <si>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</si>
  <si>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</si>
  <si>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</si>
  <si>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</si>
  <si>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</si>
  <si>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</si>
  <si>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</si>
  <si>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</si>
  <si>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</si>
  <si>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</si>
  <si>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</si>
  <si>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</si>
  <si>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</si>
  <si>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</si>
  <si>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</si>
  <si>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</si>
  <si>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</si>
  <si>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</si>
  <si>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</si>
  <si>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</si>
  <si>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</si>
  <si>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</si>
  <si>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</si>
  <si>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</si>
  <si>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</si>
  <si>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 &amp; ETA 30 Min</t>
  </si>
  <si>
    <t>PCM-20251018-00000460</t>
  </si>
  <si>
    <t>PCM-20251018-00000393</t>
  </si>
  <si>
    <t>ETA 120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</si>
  <si>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</si>
  <si>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</si>
  <si>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</si>
  <si>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</si>
  <si>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PCM-20251018-00000145 </t>
  </si>
  <si>
    <t>access issue located company building  main door closed and no one available.</t>
  </si>
  <si>
    <t xml:space="preserve"> PCM-20251018-00000446 </t>
  </si>
  <si>
    <t>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</si>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</sst>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5" totalsRowShown="0" headerRowDxfId="174" dataDxfId="173" headerRowBorderDxfId="171" tableBorderDxfId="172" totalsRowBorderDxfId="170">
  <autoFilter ref="A1:L11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7" totalsRowShown="0" headerRowDxfId="48" dataDxfId="47" headerRowBorderDxfId="45" tableBorderDxfId="46" totalsRowBorderDxfId="44">
  <autoFilter ref="A1:L33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2" totalsRowShown="0" headerRowDxfId="31" dataDxfId="30" headerRowBorderDxfId="28" tableBorderDxfId="29">
  <autoFilter ref="A1:L57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5"/>
  <sheetViews>
    <sheetView workbookViewId="0">
      <selection activeCell="D11" sqref="D11"/>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285.37566759259062</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4.8803550925877062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72"/>
      <c r="B4" s="159" t="str">
        <f>IFERROR(VLOOKUP(D4,DB!A:K,11,0),"")</f>
        <v/>
      </c>
      <c r="C4" s="139"/>
      <c r="D4" s="139"/>
      <c r="E4" s="140"/>
      <c r="F4" s="141"/>
      <c r="G4" s="142">
        <f ca="1">IFERROR(NOW()-F4,"")</f>
        <v>45948.324093518517</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45948.324093518517</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45948.324093518517</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45948.324093518517</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43"/>
      <c r="E8" s="140"/>
      <c r="F8" s="141"/>
      <c r="G8" s="142">
        <f ca="1">IFERROR(NOW()-F8,"")</f>
        <v>45948.324093518517</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45948.324093518517</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45948.324093518517</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45948.324093518517</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45948.324093518517</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45948.324093518517</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43"/>
      <c r="E14" s="140"/>
      <c r="F14" s="141"/>
      <c r="G14" s="142">
        <f ca="1">IFERROR(NOW()-F14,"")</f>
        <v>45948.324093518517</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45948.324093518517</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45948.324093518517</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45948.324093518517</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45948.324093518517</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45948.324093518517</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45948.324093518517</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45948.324093518517</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45948.324093518517</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45948.324093518517</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45948.324093518517</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45948.324093518517</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45948.324093518517</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45948.324093518517</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45948.324093518517</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45948.324093518517</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45948.324093518517</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45948.324093518517</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45948.324093518517</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45948.324093518517</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45948.324093518517</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45948.324093518517</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45948.324093518517</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45948.324093518517</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45948.324093518517</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45948.324093518517</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45948.324093518517</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45948.324093518517</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45948.324093518517</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45948.324093518517</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45948.324093518517</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45948.324093518517</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45948.324093518517</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45948.324093518517</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45948.324093518517</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45948.324093518517</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45948.324093518517</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45948.324093518517</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45948.324093518517</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45948.324093518517</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45948.324093518517</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45948.324093518517</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45948.324093518517</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45948.324093518517</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45948.324093518517</v>
      </c>
      <c r="H58" s="141"/>
      <c r="I58" s="139" t="str">
        <f>IFERROR(VLOOKUP(D58,DB!A:F,6,0),"")</f>
        <v/>
      </c>
      <c r="J58" s="139" t="str">
        <f>IFERROR(VLOOKUP(D58,DB!A:G,7,0),"")</f>
        <v/>
      </c>
      <c r="K58" s="143"/>
      <c r="L58" s="144" t="str">
        <f>IFERROR(VLOOKUP(D58,DB!A:I,9,0),"")</f>
        <v/>
      </c>
    </row>
    <row r="59" spans="1:12" ht="15" customHeight="1">
      <c r="A59" s="160"/>
      <c r="B59" s="161" t="str">
        <f>IFERROR(VLOOKUP(D59,DB!A:K,11,0),"")</f>
        <v/>
      </c>
      <c r="C59" s="161"/>
      <c r="D59" s="161"/>
      <c r="E59" s="162"/>
      <c r="F59" s="163"/>
      <c r="G59" s="164">
        <f ca="1">IFERROR(NOW()-F59,"")</f>
        <v>45948.324093518517</v>
      </c>
      <c r="H59" s="163"/>
      <c r="I59" s="161" t="str">
        <f>IFERROR(VLOOKUP(D59,DB!A:F,6,0),"")</f>
        <v/>
      </c>
      <c r="J59" s="161" t="str">
        <f>IFERROR(VLOOKUP(D59,DB!A:G,7,0),"")</f>
        <v/>
      </c>
      <c r="K59" s="165"/>
      <c r="L59" s="166" t="str">
        <f>IFERROR(VLOOKUP(D59,DB!A:I,9,0),"")</f>
        <v/>
      </c>
    </row>
    <row r="60" spans="1:12" ht="15" customHeight="1">
      <c r="A60" s="138"/>
      <c r="B60" s="139" t="str">
        <f>IFERROR(VLOOKUP(D60,DB!A:K,11,0),"")</f>
        <v/>
      </c>
      <c r="C60" s="139"/>
      <c r="D60" s="139"/>
      <c r="E60" s="140"/>
      <c r="F60" s="141"/>
      <c r="G60" s="142">
        <f ca="1">IFERROR(NOW()-F60,"")</f>
        <v>45948.324093518517</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45948.324093518517</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45948.324093518517</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45948.324093518517</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45948.324093518517</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45948.324093518517</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45948.324093518517</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45948.324093518517</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45948.324093518517</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45948.324093518517</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45948.324093518517</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45948.324093518517</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45948.324093518517</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45948.324093518517</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45948.324093518517</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45948.324093518517</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45948.324093518517</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45948.324093518517</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45948.324093518517</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45948.324093518517</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45948.324093518517</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45948.324093518517</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45948.324093518517</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45948.324093518517</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45948.324093518517</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45948.324093518517</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45948.324093518517</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45948.324093518517</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45948.324093518517</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45948.324093518517</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45948.324093518517</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45948.324093518517</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45948.324093518517</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45948.324093518517</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45948.324093518517</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45948.324093518517</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45948.324093518517</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45948.324093518517</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45948.324093518517</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45948.324093518517</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45948.324093518517</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45948.324093518517</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45948.324093518517</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45948.324093518517</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45948.324093518517</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45948.324093518517</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45948.324093518517</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45948.324093518517</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45948.324093518517</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45948.324093518517</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45948.324093518517</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45948.324093518517</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45948.324093518517</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45948.324093518517</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45948.324093518517</v>
      </c>
      <c r="H114" s="141"/>
      <c r="I114" s="139" t="str">
        <f>IFERROR(VLOOKUP(D114,DB!A:F,6,0),"")</f>
        <v/>
      </c>
      <c r="J114" s="139" t="str">
        <f>IFERROR(VLOOKUP(D114,DB!A:G,7,0),"")</f>
        <v/>
      </c>
      <c r="K114" s="143"/>
      <c r="L114" s="144" t="str">
        <f>IFERROR(VLOOKUP(D114,DB!A:I,9,0),"")</f>
        <v/>
      </c>
    </row>
    <row r="115" spans="1:12" ht="15" customHeight="1">
      <c r="A115" s="160"/>
      <c r="B115" s="161" t="str">
        <f>IFERROR(VLOOKUP(D115,DB!A:K,11,0),"")</f>
        <v/>
      </c>
      <c r="C115" s="161"/>
      <c r="D115" s="161"/>
      <c r="E115" s="162"/>
      <c r="F115" s="163"/>
      <c r="G115" s="164">
        <f ca="1">IFERROR(NOW()-F115,"")</f>
        <v>45948.324093518517</v>
      </c>
      <c r="H115" s="163"/>
      <c r="I115" s="161" t="str">
        <f>IFERROR(VLOOKUP(D115,DB!A:F,6,0),"")</f>
        <v/>
      </c>
      <c r="J115" s="161" t="str">
        <f>IFERROR(VLOOKUP(D115,DB!A:G,7,0),"")</f>
        <v/>
      </c>
      <c r="K115" s="165"/>
      <c r="L115" s="166" t="str">
        <f>IFERROR(VLOOKUP(D115,DB!A:I,9,0),"")</f>
        <v/>
      </c>
    </row>
  </sheetData>
  <customSheetViews>
    <customSheetView guid="{F6042A99-DD27-4453-835D-0834D95730CC}" filter="1" showAutoFilter="1">
      <pageMargins left="0" right="0" top="0" bottom="0" header="0" footer="0"/>
      <autoFilter ref="B1:M1" xr:uid="{D4366DED-33CC-437B-ABB3-313220C9D08E}"/>
    </customSheetView>
  </customSheetViews>
  <dataValidations count="2">
    <dataValidation allowBlank="1" showInputMessage="1" showErrorMessage="1" sqref="E1" xr:uid="{5DBA255D-CDD9-49FB-AD3C-AF70AB4EE696}"/>
    <dataValidation type="list" allowBlank="1" showInputMessage="1" showErrorMessage="1" sqref="E2:E11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tabSelected="1" workbookViewId="0">
      <selection activeCell="H8" sqref="H8"/>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141.59701018518535</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123.32425555555528</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3.8283180555517902</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0.54006574073719094</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t="s">
        <v>39056</v>
      </c>
      <c r="B7" s="18" t="str">
        <f>IFERROR(VLOOKUP(D7,DB!A:K,11,0),"")</f>
        <v>R2</v>
      </c>
      <c r="C7" s="18">
        <v>2</v>
      </c>
      <c r="D7" s="117" t="s">
        <v>26759</v>
      </c>
      <c r="E7" s="117" t="s">
        <v>38964</v>
      </c>
      <c r="F7" s="118"/>
      <c r="G7" s="119">
        <f ca="1">IFERROR(NOW()-F7,"-")</f>
        <v>45948.324093518517</v>
      </c>
      <c r="H7" s="118">
        <v>45948.305150462962</v>
      </c>
      <c r="I7" s="18" t="str">
        <f>IFERROR(VLOOKUP(D7,DB!A:F,6,0),"")</f>
        <v>SCECO</v>
      </c>
      <c r="J7" s="18" t="str">
        <f>IFERROR(VLOOKUP(D7,DB!A:G,7,0),"")</f>
        <v>Dead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64"/>
      <c r="E8" s="117"/>
      <c r="F8" s="118"/>
      <c r="G8" s="119">
        <f ca="1">IFERROR(NOW()-F8,"-")</f>
        <v>45948.324093518517</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64"/>
      <c r="E9" s="117"/>
      <c r="F9" s="118"/>
      <c r="G9" s="119">
        <f ca="1">IFERROR(NOW()-F9,"-")</f>
        <v>45948.324093518517</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64"/>
      <c r="E10" s="117"/>
      <c r="F10" s="118"/>
      <c r="G10" s="119">
        <f ca="1">IFERROR(NOW()-F10,"-")</f>
        <v>45948.324093518517</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45948.324093518517</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45948.324093518517</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45948.324093518517</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45948.324093518517</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45948.324093518517</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45948.324093518517</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45948.324093518517</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45948.324093518517</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45948.324093518517</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45948.324093518517</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45948.324093518517</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45948.324093518517</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45948.324093518517</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45948.324093518517</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45948.324093518517</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45948.324093518517</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45948.324093518517</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45948.324093518517</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45948.324093518517</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45948.324093518517</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45948.324093518517</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45948.324093518517</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45948.324093518517</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45948.324093518517</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45948.324093518517</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45948.324093518517</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45948.324093518517</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45948.324093518517</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45948.324093518517</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45948.324093518517</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45948.324093518517</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45948.324093518517</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45948.324093518517</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45948.324093518517</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45948.324093518517</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45948.324093518517</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45948.324093518517</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45948.324093518517</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45948.324093518517</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45948.324093518517</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45948.324093518517</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45948.324093518517</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45948.324093518517</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45948.324093518517</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45948.324093518517</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45948.324093518517</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45948.324093518517</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45948.324093518517</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45948.324093518517</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45948.324093518517</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45948.324093518517</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45948.324093518517</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45948.324093518517</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45948.324093518517</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45948.324093518517</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45948.324093518517</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45948.324093518517</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45948.324093518517</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45948.324093518517</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45948.324093518517</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45948.324093518517</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45948.324093518517</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45948.324093518517</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45948.324093518517</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45948.324093518517</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45948.324093518517</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45948.324093518517</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45948.324093518517</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45948.324093518517</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45948.324093518517</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45948.324093518517</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45948.324093518517</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45948.324093518517</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45948.324093518517</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45948.324093518517</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45948.324093518517</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45948.324093518517</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45948.324093518517</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45948.324093518517</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45948.324093518517</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45948.324093518517</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45948.324093518517</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45948.324093518517</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45948.324093518517</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45948.324093518517</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45948.324093518517</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45948.324093518517</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45948.324093518517</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45948.324093518517</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45948.324093518517</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45948.324093518517</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45948.324093518517</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45948.324093518517</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45948.324093518517</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45948.324093518517</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45948.324093518517</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45948.324093518517</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39057</v>
      </c>
      <c r="B2" s="64" t="str">
        <f>IFERROR(VLOOKUP(D2,DB!A:K,11,0),"")</f>
        <v>R3</v>
      </c>
      <c r="C2" s="18">
        <v>1</v>
      </c>
      <c r="D2" s="18" t="s">
        <v>19137</v>
      </c>
      <c r="E2" s="18" t="s">
        <v>38964</v>
      </c>
      <c r="F2" s="20">
        <v>45948.272499999999</v>
      </c>
      <c r="G2" s="21">
        <f t="shared" ref="G2:G51" ca="1" si="0">IFERROR(NOW()-F2,"-")</f>
        <v>5.1593518517620396E-2</v>
      </c>
      <c r="H2" s="22">
        <v>45948.267291666663</v>
      </c>
      <c r="I2" s="19" t="str">
        <f>IFERROR(VLOOKUP(D2,DB!A:F,6,0),"")</f>
        <v>Generator-SG</v>
      </c>
      <c r="J2" s="18" t="str">
        <f>IFERROR(VLOOKUP(D2,DB!A:G,7,0),"")</f>
        <v>Vandalized</v>
      </c>
      <c r="K2" s="47" t="s">
        <v>39058</v>
      </c>
      <c r="L2" s="23" t="str">
        <f>IFERROR(VLOOKUP(D2,DB!A:I,9,0),"")</f>
        <v>Latis</v>
      </c>
    </row>
    <row r="3" spans="1:13" ht="15" customHeight="1">
      <c r="A3" s="19"/>
      <c r="B3" s="64" t="str">
        <f>IFERROR(VLOOKUP(D3,DB!A:K,11,0),"")</f>
        <v/>
      </c>
      <c r="C3" s="18"/>
      <c r="D3" s="64"/>
      <c r="E3" s="18"/>
      <c r="F3" s="20"/>
      <c r="G3" s="21">
        <f t="shared" ca="1" si="0"/>
        <v>45948.324093518517</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45948.324093518517</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45948.324093518517</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45948.324093518517</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45948.324093518517</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45948.324093518517</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45948.324093518517</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45948.324093518517</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45948.324093518517</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45948.324093518517</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45948.324093518517</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45948.324093518517</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45948.324093518517</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45948.324093518517</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45948.324093518517</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45948.324093518517</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45948.324093518517</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45948.324093518517</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45948.324093518517</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45948.324093518517</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45948.324093518517</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45948.324093518517</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45948.324093518517</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45948.324093518517</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45948.324093518517</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45948.324093518517</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45948.324093518517</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45948.324093518517</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45948.324093518517</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45948.324093518517</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45948.324093518517</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45948.324093518517</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45948.324093518517</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45948.324093518517</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45948.324093518517</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45948.324093518517</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45948.324093518517</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45948.324093518517</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45948.324093518517</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45948.324093518517</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45948.324093518517</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45948.324093518517</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45948.324093518517</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45948.324093518517</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45948.324093518517</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45948.324093518517</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45948.324093518517</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45948.324093518517</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45948.324093518517</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45948.324093518517</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45948.324093518517</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45948.324093518517</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45948.324093518517</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45948.324093518517</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45948.324093518517</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45948.324093518517</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45948.324093518517</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45948.324093518517</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45948.324093518517</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45948.324093518517</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45948.324093518517</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45948.324093518517</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45948.324093518517</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45948.324093518517</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45948.324093518517</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45948.324093518517</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45948.324093518517</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45948.324093518517</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45948.324093518517</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45948.324093518517</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45948.324093518517</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45948.324093518517</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45948.324093518517</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45948.324093518517</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45948.324093518517</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45948.324093518517</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45948.324093518517</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45948.324093518517</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45948.324093518517</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45948.324093518517</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45948.324093518517</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45948.324093518517</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45948.324093518517</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45948.324093518517</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45948.324093518517</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45948.324093518517</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45948.324093518517</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45948.324093518517</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45948.324093518517</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45948.324093518517</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45948.324093518517</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45948.324093518517</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45948.324093518517</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45948.324093518517</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45948.324093518517</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45948.324093518517</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45948.324093518517</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45948.324093518517</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45948.324093518517</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45948.324093518517</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45948.324093518517</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45948.324093518517</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45948.324093518517</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45948.324093518517</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45948.324093518517</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45948.324093518517</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45948.324093518517</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45948.324093518517</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45948.324093518517</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45948.324093518517</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45948.324093518517</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45948.324093518517</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45948.324093518517</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45948.324093518517</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45948.324093518517</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45948.324093518517</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45948.324093518517</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45948.324093518517</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45948.324093518517</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45948.324093518517</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45948.324093518517</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45948.324093518517</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45948.324093518517</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45948.324093518517</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45948.324093518517</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45948.324093518517</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45948.324093518517</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45948.324093518517</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45948.324093518517</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45948.324093518517</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45948.324093518517</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45948.324093518517</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45948.324093518517</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45948.324093518517</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45948.324093518517</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45948.324093518517</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45948.324093518517</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45948.324093518517</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45948.324093518517</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45948.324093518517</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45948.324093518517</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45948.324093518517</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45948.324093518517</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45948.324093518517</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45948.324093518517</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45948.324093518517</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45948.324093518517</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45948.324093518517</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45948.324093518517</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45948.324093518517</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45948.324093518517</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45948.324093518517</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45948.324093518517</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45948.324093518517</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45948.324093518517</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45948.324093518517</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45948.324093518517</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45948.324093518517</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45948.324093518517</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45948.324093518517</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45948.324093518517</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45948.324093518517</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45948.324093518517</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45948.324093518517</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45948.324093518517</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45948.324093518517</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45948.324093518517</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45948.324093518517</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45948.324093518517</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45948.324093518517</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45948.324093518517</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45948.324093518517</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45948.324093518517</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45948.324093518517</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45948.324093518517</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45948.324093518517</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45948.324093518517</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45948.324093518517</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45948.324093518517</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45948.324093518517</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45948.324093518517</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45948.324093518517</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45948.324093518517</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45948.324093518517</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45948.324093518517</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45948.324093518517</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45948.324093518517</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45948.324093518517</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45948.324093518517</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45948.324093518517</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45948.324093518517</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45948.324093518517</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45948.324093518517</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45948.324093518517</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45948.324093518517</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45948.324093518517</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45948.324093518517</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45948.324093518517</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45948.324093518517</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45948.324093518517</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45948.324093518517</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45948.324093518517</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45948.324093518517</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45948.324093518517</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45948.324093518517</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45948.324093518517</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45948.324093518517</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45948.324093518517</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45948.324093518517</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45948.324093518517</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45948.324093518517</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45948.324093518517</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45948.324093518517</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45948.324093518517</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45948.324093518517</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45948.324093518517</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45948.324093518517</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45948.324093518517</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45948.324093518517</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45948.324093518517</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45948.324093518517</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45948.324093518517</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45948.324093518517</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45948.324093518517</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45948.324093518517</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45948.324093518517</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45948.324093518517</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45948.324093518517</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45948.324093518517</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45948.324093518517</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45948.324093518517</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45948.324093518517</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45948.324093518517</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45948.324093518517</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45948.324093518517</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45948.324093518517</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45948.324093518517</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45948.324093518517</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45948.324093518517</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45948.324093518517</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45948.324093518517</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45948.324093518517</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45948.324093518517</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45948.324093518517</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45948.324093518517</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45948.324093518517</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45948.324093518517</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45948.324093518517</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45948.324093518517</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45948.324093518517</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45948.324093518517</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45948.324093518517</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45948.324093518517</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45948.324093518517</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45948.324093518517</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45948.324093518517</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45948.324093518517</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45948.324093518517</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45948.324093518517</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45948.324093518517</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45948.324093518517</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45948.324093518517</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45948.324093518517</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45948.324093518517</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45948.324093518517</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45948.324093518517</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45948.324093518517</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45948.324093518517</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45948.324093518517</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45948.324093518517</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45948.324093518517</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45948.324093518517</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45948.324093518517</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45948.324093518517</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45948.324093518517</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45948.324093518517</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45948.324093518517</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45948.324093518517</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45948.324093518517</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45948.324093518517</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45948.324093518517</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45948.324093518517</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45948.324093518517</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45948.324093518517</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45948.324093518517</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45948.324093518517</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45948.324093518517</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45948.324093518517</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45948.324093518517</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45948.324093518517</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45948.324093518517</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45948.324093518517</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45948.324093518517</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45948.324093518517</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45948.324093518517</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45948.324093518517</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45948.324093518517</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45948.324093518517</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45948.324093518517</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45948.324093518517</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45948.324093518517</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45948.324093518517</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45948.324093518517</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45948.324093518517</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45948.324093518517</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45948.324093518517</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45948.324093518517</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45948.324093518517</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45948.324093518517</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45948.324093518517</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45948.324093518517</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45948.324093518517</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45948.324093518517</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45948.324093518517</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45948.324093518517</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45948.324093518517</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45948.324093518517</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45948.324093518517</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45948.324093518517</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45948.324093518517</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45948.324093518517</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45948.324093518517</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45948.324093518517</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45948.324093518517</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45948.324093518517</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45948.324093518517</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45948.324093518517</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45948.324093518517</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45948.324093518517</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45948.324093518517</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45948.324093518517</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45948.324093518517</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45948.324093518517</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45948.324093518517</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45948.324093518517</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45948.324093518517</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45948.324093518517</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45948.324093518517</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45948.324093518517</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45948.324093518517</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45948.324093518517</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45948.324093518517</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45948.324093518517</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45948.324093518517</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45948.324093518517</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45948.324093518517</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45948.324093518517</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45948.324093518517</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45948.324093518517</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45948.324093518517</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45948.324093518517</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45948.324093518517</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45948.324093518517</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45948.324093518517</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45948.324093518517</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45948.324093518517</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45948.324093518517</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45948.324093518517</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45948.324093518517</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45948.324093518517</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45948.324093518517</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45948.324093518517</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45948.324093518517</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45948.324093518517</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45948.324093518517</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45948.324093518517</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45948.324093518517</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45948.324093518517</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45948.324093518517</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45948.324093518517</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45948.324093518517</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45948.324093518517</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45948.324093518517</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45948.324093518517</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45948.324093518517</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45948.324093518517</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45948.324093518517</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45948.324093518517</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45948.324093518517</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45948.324093518517</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45948.324093518517</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45948.324093518517</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45948.324093518517</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45948.324093518517</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45948.324093518517</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45948.324093518517</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45948.324093518517</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45948.324093518517</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45948.324093518517</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45948.324093518517</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45948.324093518517</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45948.324093518517</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45948.324093518517</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45948.324093518517</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45948.324093518517</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45948.324093518517</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45948.324093518517</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45948.324093518517</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45948.324093518517</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45948.324093518517</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45948.324093518517</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45948.324093518517</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45948.324093518517</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45948.324093518517</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45948.324093518517</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45948.324093518517</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45948.324093518517</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45948.324093518517</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45948.324093518517</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45948.324093518517</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45948.324093518517</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45948.324093518517</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45948.324093518517</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45948.324093518517</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45948.324093518517</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45948.324093518517</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45948.324093518517</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45948.324093518517</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45948.324093518517</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45948.324093518517</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45948.324093518517</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45948.324093518517</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45948.324093518517</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45948.324093518517</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45948.324093518517</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45948.324093518517</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45948.324093518517</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45948.324093518517</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45948.324093518517</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45948.324093518517</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45948.324093518517</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45948.324093518517</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45948.324093518517</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45948.324093518517</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45948.324093518517</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45948.324093518517</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45948.324093518517</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45948.324093518517</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45948.324093518517</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45948.324093518517</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45948.324093518517</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45948.324093518517</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45948.324093518517</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45948.324093518517</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45948.324093518517</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45948.324093518517</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45948.324093518517</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45948.324093518517</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45948.324093518517</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45948.324093518517</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45948.324093518517</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45948.324093518517</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45948.324093518517</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45948.324093518517</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45948.324093518517</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45948.324093518517</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45948.324093518517</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45948.324093518517</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45948.324093518517</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45948.324093518517</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45948.324093518517</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45948.324093518517</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45948.324093518517</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45948.324093518517</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45948.324093518517</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45948.324093518517</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45948.324093518517</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45948.324093518517</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45948.324093518517</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45948.324093518517</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45948.324093518517</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45948.324093518517</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45948.324093518517</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45948.324093518517</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45948.324093518517</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45948.324093518517</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45948.324093518517</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45948.324093518517</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45948.324093518517</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45948.324093518517</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45948.324093518517</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45948.324093518517</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45948.324093518517</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45948.324093518517</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45948.324093518517</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45948.324093518517</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45948.324093518517</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45948.324093518517</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45948.324093518517</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45948.324093518517</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45948.324093518517</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45948.324093518517</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45948.324093518517</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45948.324093518517</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45948.324093518517</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45948.324093518517</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45948.324093518517</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45948.324093518517</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45948.324093518517</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45948.324093518517</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45948.324093518517</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45948.324093518517</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45948.324093518517</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45948.324093518517</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45948.324093518517</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45948.324093518517</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45948.324093518517</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45948.324093518517</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45948.324093518517</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45948.324093518517</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45948.324093518517</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45948.324093518517</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45948.324093518517</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45948.324093518517</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45948.324093518517</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45948.324093518517</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45948.324093518517</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45948.324093518517</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45948.324093518517</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45948.324093518517</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45948.324093518517</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45948.324093518517</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45948.324093518517</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45948.324093518517</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45948.324093518517</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45948.324093518517</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45948.324093518517</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45948.324093518517</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45948.324093518517</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45948.324093518517</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45948.324093518517</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45948.324093518517</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45948.324093518517</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45948.324093518517</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45948.324093518517</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45948.324093518517</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45948.324093518517</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45948.324093518517</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45948.324093518517</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45948.324093518517</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45948.324093518517</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45948.324093518517</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45948.324093518517</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45948.324093518517</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45948.324093518517</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45948.324093518517</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45948.324093518517</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45948.324093518517</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45948.324093518517</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45948.324093518517</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45948.324093518517</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45948.324093518517</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45948.324093518517</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45948.324093518517</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45948.324093518517</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45948.324093518517</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45948.324093518517</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45948.324093518517</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45948.324093518517</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45948.324093518517</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45948.324093518517</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45948.324093518517</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45948.324093518517</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45948.324093518517</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45948.324093518517</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45948.324093518517</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45948.324093518517</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45948.324093518517</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45948.324093518517</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45948.324093518517</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45948.324093518517</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45948.324093518517</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45948.324093518517</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45948.324093518517</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45948.324093518517</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45948.324093518517</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45948.324093518517</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45948.324093518517</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45948.324093518517</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45948.324093518517</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45948.324093518517</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45948.324093518517</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45948.324093518517</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45948.324093518517</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45948.324093518517</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45948.324093518517</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45948.324093518517</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45948.324093518517</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45948.324093518517</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45948.324093518517</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45948.324093518517</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45948.324093518517</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45948.324093518517</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45948.324093518517</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45948.324093518517</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45948.324093518517</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45948.324093518517</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45948.324093518517</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45948.324093518517</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45948.324093518517</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45948.324093518517</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45948.324093518517</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45948.324093518517</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45948.324093518517</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45948.324093518517</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45948.324093518517</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45948.324093518517</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45948.324093518517</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45948.324093518517</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45948.324093518517</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45948.324093518517</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45948.324093518517</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45948.324093518517</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45948.324093518517</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45948.324093518517</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45948.324093518517</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45948.324093518517</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45948.324093518517</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45948.324093518517</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45948.324093518517</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45948.324093518517</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45948.324093518517</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45948.324093518517</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45948.324093518517</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45948.324093518517</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45948.324093518517</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45948.324093518517</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45948.324093518517</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45948.324093518517</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45948.324093518517</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45948.324093518517</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45948.324093518517</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45948.324093518517</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45948.324093518517</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45948.324093518517</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45948.324093518517</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45948.324093518517</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45948.324093518517</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45948.324093518517</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45948.324093518517</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45948.324093518517</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45948.324093518517</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45948.324093518517</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45948.324093518517</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45948.324093518517</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45948.324093518517</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45948.324093518517</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45948.324093518517</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45948.324093518517</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45948.324093518517</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45948.324093518517</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45948.324093518517</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45948.324093518517</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45948.324093518517</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45948.324093518517</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45948.324093518517</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45948.324093518517</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45948.324093518517</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45948.324093518517</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45948.324093518517</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45948.324093518517</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45948.324093518517</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45948.324093518517</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45948.324093518517</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45948.324093518517</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45948.324093518517</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45948.324093518517</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45948.324093518517</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45948.324093518517</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45948.324093518517</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45948.324093518517</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45948.324093518517</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45948.324093518517</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45948.324093518517</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45948.324093518517</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45948.324093518517</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45948.324093518517</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45948.324093518517</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45948.324093518517</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45948.324093518517</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45948.324093518517</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45948.324093518517</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45948.324093518517</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45948.324093518517</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45948.324093518517</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45948.324093518517</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45948.324093518517</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45948.324093518517</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45948.324093518517</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45948.324093518517</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45948.324093518517</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45948.324093518517</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45948.324093518517</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45948.324093518517</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45948.324093518517</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45948.324093518517</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45948.324093518517</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45948.324093518517</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45948.324093518517</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45948.324093518517</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45948.324093518517</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45948.324093518517</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45948.324093518517</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45948.324093518517</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45948.324093518517</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45948.324093518517</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45948.324093518517</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45948.324093518517</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45948.324093518517</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45948.324093518517</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45948.324093518517</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45948.324093518517</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45948.324093518517</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45948.324093518517</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45948.324093518517</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45948.324093518517</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45948.324093518517</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45948.324093518517</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45948.324093518517</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45948.324093518517</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45948.324093518517</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45948.324093518517</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45948.324093518517</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45948.324093518517</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45948.324093518517</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45948.324093518517</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45948.324093518517</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45948.324093518517</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45948.324093518517</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45948.324093518517</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45948.324093518517</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45948.324093518517</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45948.324093518517</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45948.324093518517</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45948.324093518517</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45948.324093518517</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45948.324093518517</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45948.324093518517</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45948.324093518517</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45948.324093518517</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45948.324093518517</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45948.324093518517</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45948.324093518517</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45948.324093518517</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45948.324093518517</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45948.324093518517</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45948.324093518517</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45948.324093518517</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45948.324093518517</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45948.324093518517</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45948.324093518517</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45948.324093518517</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45948.324093518517</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45948.324093518517</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45948.324093518517</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45948.324093518517</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45948.324093518517</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45948.324093518517</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45948.324093518517</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45948.324093518517</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45948.324093518517</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45948.324093518517</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45948.324093518517</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45948.324093518517</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45948.324093518517</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45948.324093518517</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45948.324093518517</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45948.324093518517</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45948.324093518517</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45948.324093518517</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45948.324093518517</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45948.324093518517</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45948.324093518517</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45948.324093518517</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45948.324093518517</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45948.324093518517</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45948.324093518517</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45948.324093518517</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45948.324093518517</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45948.324093518517</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45948.324093518517</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45948.324093518517</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45948.324093518517</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45948.324093518517</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45948.324093518517</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45948.324093518517</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45948.324093518517</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45948.324093518517</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45948.324093518517</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45948.324093518517</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45948.324093518517</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45948.324093518517</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45948.324093518517</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45948.324093518517</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45948.324093518517</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45948.324093518517</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45948.324093518517</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45948.324093518517</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45948.324093518517</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45948.324093518517</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45948.324093518517</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45948.324093518517</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45948.324093518517</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45948.324093518517</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45948.324093518517</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45948.324093518517</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45948.324093518517</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45948.324093518517</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45948.324093518517</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45948.324093518517</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45948.324093518517</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45948.324093518517</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45948.324093518517</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45948.324093518517</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45948.324093518517</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45948.324093518517</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45948.324093518517</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45948.324093518517</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45948.324093518517</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45948.324093518517</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45948.324093518517</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45948.324093518517</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45948.324093518517</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45948.324093518517</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45948.324093518517</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45948.324093518517</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45948.324093518517</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45948.324093518517</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45948.324093518517</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45948.324093518517</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45948.324093518517</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45948.324093518517</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45948.324093518517</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45948.324093518517</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45948.324093518517</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45948.324093518517</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45948.324093518517</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45948.324093518517</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45948.324093518517</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45948.324093518517</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45948.324093518517</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45948.324093518517</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45948.324093518517</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45948.324093518517</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45948.324093518517</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45948.324093518517</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45948.324093518517</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45948.324093518517</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45948.324093518517</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45948.324093518517</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45948.324093518517</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45948.324093518517</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45948.324093518517</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45948.324093518517</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45948.324093518517</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45948.324093518517</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45948.324093518517</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45948.324093518517</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45948.324093518517</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45948.324093518517</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45948.324093518517</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45948.324093518517</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45948.324093518517</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45948.324093518517</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45948.324093518517</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45948.324093518517</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45948.324093518517</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45948.324093518517</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45948.324093518517</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45948.324093518517</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45948.324093518517</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45948.324093518517</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45948.324093518517</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45948.324093518517</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45948.324093518517</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45948.324093518517</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45948.324093518517</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45948.324093518517</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45948.324093518517</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45948.324093518517</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45948.324093518517</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45948.324093518517</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45948.324093518517</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45948.324093518517</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45948.324093518517</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45948.324093518517</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45948.324093518517</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45948.324093518517</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45948.324093518517</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45948.324093518517</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45948.324093518517</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45948.324093518517</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45948.324093518517</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45948.324093518517</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45948.324093518517</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45948.324093518517</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45948.324093518517</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45948.324093518517</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45948.324093518517</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45948.324093518517</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45948.324093518517</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45948.324093518517</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45948.324093518517</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45948.324093518517</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45948.324093518517</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45948.324093518517</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45948.324093518517</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45948.324093518517</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45948.324093518517</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45948.324093518517</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45948.324093518517</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45948.324093518517</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45948.324093518517</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45948.324093518517</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45948.324093518517</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45948.324093518517</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45948.324093518517</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45948.324093518517</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45948.324093518517</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45948.324093518517</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45948.324093518517</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45948.324093518517</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45948.324093518517</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45948.324093518517</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45948.324093518517</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45948.324093518517</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45948.324093518517</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45948.324093518517</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45948.324093518517</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45948.324093518517</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45948.324093518517</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45948.324093518517</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45948.324093518517</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45948.324093518517</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45948.324093518517</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45948.324093518517</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45948.324093518517</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45948.324093518517</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45948.324093518517</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45948.324093518517</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45948.324093518517</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45948.324093518517</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45948.324093518517</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45948.324093518517</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45948.324093518517</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45948.324093518517</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45948.324093518517</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45948.324093518517</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45948.324093518517</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45948.324093518517</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45948.324093518517</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45948.324093518517</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45948.324093518517</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45948.324093518517</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45948.324093518517</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45948.324093518517</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45948.324093518517</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45948.324093518517</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45948.324093518517</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45948.324093518517</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45948.324093518517</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45948.324093518517</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45948.324093518517</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45948.324093518517</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45948.324093518517</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45948.324093518517</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45948.324093518517</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45948.324093518517</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45948.324093518517</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45948.324093518517</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45948.324093518517</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45948.324093518517</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45948.324093518517</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45948.324093518517</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45948.324093518517</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45948.324093518517</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45948.324093518517</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45948.324093518517</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45948.324093518517</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45948.324093518517</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45948.324093518517</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45948.324093518517</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45948.324093518517</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45948.324093518517</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45948.324093518517</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45948.324093518517</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45948.324093518517</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45948.324093518517</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45948.324093518517</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45948.324093518517</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45948.324093518517</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45948.324093518517</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45948.324093518517</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45948.324093518517</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45948.324093518517</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45948.324093518517</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45948.324093518517</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45948.324093518517</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45948.324093518517</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45948.324093518517</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45948.324093518517</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45948.324093518517</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45948.324093518517</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45948.324093518517</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45948.324093518517</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45948.324093518517</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45948.324093518517</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45948.324093518517</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45948.324093518517</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45948.324093518517</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45948.324093518517</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45948.324093518517</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45948.324093518517</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45948.324093518517</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45948.324093518517</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45948.324093518517</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45948.324093518517</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45948.324093518517</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45948.324093518517</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45948.324093518517</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45948.324093518517</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45948.324093518517</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45948.324093518517</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45948.324093518517</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45948.324093518517</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45948.324093518517</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45948.324093518517</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45948.324093518517</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45948.324093518517</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45948.324093518517</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45948.324093518517</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45948.324093518517</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45948.324093518517</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45948.324093518517</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45948.324093518517</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45948.324093518517</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45948.324093518517</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45948.324093518517</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45948.324093518517</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45948.324093518517</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45948.324093518517</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45948.324093518517</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45948.324093518517</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45948.324093518517</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45948.324093518517</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45948.324093518517</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45948.324093518517</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45948.324093518517</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45948.324093518517</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45948.324093518517</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45948.324093518517</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45948.324093518517</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45948.324093518517</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45948.324093518517</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45948.324093518517</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45948.324093518517</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45948.324093518517</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45948.324093518517</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45948.324093518517</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45948.324093518517</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45948.324093518517</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45948.324093518517</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45948.324093518517</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45948.324093518517</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45948.324093518517</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45948.324093518517</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45948.324093518517</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45948.324093518517</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45948.324093518517</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45948.324093518517</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45948.324093518517</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45948.324093518517</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45948.324093518517</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45948.324093518517</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45948.324093518517</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45948.324093518517</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45948.324093518517</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45948.324093518517</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45948.324093518517</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45948.324093518517</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45948.324093518517</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45948.324093518517</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45948.324093518517</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45948.324093518517</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45948.324093518517</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45948.324093518517</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45948.324093518517</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45948.324093518517</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45948.324093518517</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45948.324093518517</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45948.324093518517</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45948.324093518517</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45948.324093518517</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45948.324093518517</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45948.324093518517</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45948.324093518517</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45948.324093518517</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45948.324093518517</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45948.324093518517</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45948.324093518517</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45948.324093518517</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45948.324093518517</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45948.324093518517</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45948.324093518517</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45948.324093518517</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45948.324093518517</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45948.324093518517</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45948.324093518517</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45948.324093518517</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45948.324093518517</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45948.324093518517</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45948.324093518517</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45948.324093518517</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45948.324093518517</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45948.324093518517</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45948.324093518517</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45948.324093518517</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45948.324093518517</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45948.324093518517</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45948.324093518517</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45948.324093518517</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45948.324093518517</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45948.324093518517</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45948.324093518517</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45948.324093518517</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45948.324093518517</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45948.324093518517</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45948.324093518517</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45948.324093518517</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45948.324093518517</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45948.324093518517</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45948.324093518517</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45948.324093518517</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45948.324093518517</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45948.324093518517</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45948.324093518517</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45948.324093518517</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45948.324093518517</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45948.324093518517</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45948.324093518517</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45948.324093518517</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45948.324093518517</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45948.324093518517</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45948.324093518517</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45948.324093518517</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45948.324093518517</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45948.324093518517</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45948.324093518517</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45948.324093518517</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45948.324093518517</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45948.324093518517</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45948.324093518517</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7"/>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39059</v>
      </c>
      <c r="B2" s="99" t="str">
        <f>IFERROR(VLOOKUP(D2,DB!A:K,11,0),"")</f>
        <v>R4</v>
      </c>
      <c r="C2" s="100">
        <v>1</v>
      </c>
      <c r="D2" s="96" t="s">
        <v>35082</v>
      </c>
      <c r="E2" s="101" t="s">
        <v>38964</v>
      </c>
      <c r="F2" s="102">
        <v>45703.480717592596</v>
      </c>
      <c r="G2" s="103">
        <f ca="1">IFERROR(NOW()-F2,"")</f>
        <v>244.84337592592055</v>
      </c>
      <c r="H2" s="102">
        <v>45703.474768518521</v>
      </c>
      <c r="I2" s="99" t="str">
        <f>IFERROR(VLOOKUP(D2,DB!A:F,6,0),"")</f>
        <v>SCECO</v>
      </c>
      <c r="J2" s="99" t="str">
        <f>IFERROR(VLOOKUP(D2,DB!A:G,7,0),"")</f>
        <v>Dead</v>
      </c>
      <c r="K2" s="104" t="s">
        <v>39060</v>
      </c>
      <c r="L2" s="96" t="str">
        <f>IFERROR(VLOOKUP(D2,DB!A:I,9,0),"")</f>
        <v>Latis</v>
      </c>
    </row>
    <row r="3" spans="1:16" ht="15" customHeight="1">
      <c r="A3" s="124" t="s">
        <v>39061</v>
      </c>
      <c r="B3" s="124" t="str">
        <f>IFERROR(VLOOKUP(D3,DB!A:K,11,0),"")</f>
        <v>R4</v>
      </c>
      <c r="C3" s="125">
        <v>2</v>
      </c>
      <c r="D3" s="126" t="s">
        <v>28178</v>
      </c>
      <c r="E3" s="101" t="s">
        <v>38964</v>
      </c>
      <c r="F3" s="128">
        <v>45947.495092592595</v>
      </c>
      <c r="G3" s="129">
        <f ca="1">IFERROR(NOW()-F3,"")</f>
        <v>0.82900092592171859</v>
      </c>
      <c r="H3" s="128">
        <v>45947.457812499997</v>
      </c>
      <c r="I3" s="124" t="str">
        <f>IFERROR(VLOOKUP(D3,DB!A:F,6,0),"")</f>
        <v>SCECO</v>
      </c>
      <c r="J3" s="124" t="str">
        <f>IFERROR(VLOOKUP(D3,DB!A:G,7,0),"")</f>
        <v>Dead</v>
      </c>
      <c r="K3" s="130" t="s">
        <v>39062</v>
      </c>
      <c r="L3" s="126" t="str">
        <f>IFERROR(VLOOKUP(D3,DB!A:I,9,0),"")</f>
        <v>Latis</v>
      </c>
    </row>
    <row r="4" spans="1:16" s="113" customFormat="1" ht="15" customHeight="1">
      <c r="A4" s="99" t="s">
        <v>39063</v>
      </c>
      <c r="B4" s="99" t="str">
        <f>IFERROR(VLOOKUP(D4,DB!A:K,11,0),"")</f>
        <v>R4</v>
      </c>
      <c r="C4" s="100">
        <v>1</v>
      </c>
      <c r="D4" s="96" t="s">
        <v>24605</v>
      </c>
      <c r="E4" s="101" t="s">
        <v>39045</v>
      </c>
      <c r="F4" s="102">
        <v>45948.094629629632</v>
      </c>
      <c r="G4" s="171">
        <f ca="1">IFERROR(NOW()-F4,"")</f>
        <v>0.22946388888522051</v>
      </c>
      <c r="H4" s="102">
        <v>45948.088518518518</v>
      </c>
      <c r="I4" s="99" t="str">
        <f>IFERROR(VLOOKUP(D4,DB!A:F,6,0),"")</f>
        <v>SCECO</v>
      </c>
      <c r="J4" s="99" t="str">
        <f>IFERROR(VLOOKUP(D4,DB!A:G,7,0),"")</f>
        <v>Dead</v>
      </c>
      <c r="K4" s="104" t="s">
        <v>39064</v>
      </c>
      <c r="L4" s="96" t="str">
        <f>IFERROR(VLOOKUP(D4,DB!A:I,9,0),"")</f>
        <v>Latis</v>
      </c>
    </row>
    <row r="5" spans="1:16" ht="15" customHeight="1">
      <c r="A5" s="124" t="s">
        <v>39065</v>
      </c>
      <c r="B5" s="124" t="str">
        <f>IFERROR(VLOOKUP(D5,DB!A:K,11,0),"")</f>
        <v>R4</v>
      </c>
      <c r="C5" s="125">
        <v>1</v>
      </c>
      <c r="D5" s="126" t="s">
        <v>35218</v>
      </c>
      <c r="E5" s="101" t="s">
        <v>38964</v>
      </c>
      <c r="F5" s="128">
        <v>45948.309317129628</v>
      </c>
      <c r="G5" s="129">
        <f ca="1">IFERROR(NOW()-F5,"")</f>
        <v>1.4776388889004011E-2</v>
      </c>
      <c r="H5" s="128"/>
      <c r="I5" s="124" t="str">
        <f>IFERROR(VLOOKUP(D5,DB!A:F,6,0),"")</f>
        <v>Generator-SG</v>
      </c>
      <c r="J5" s="124" t="str">
        <f>IFERROR(VLOOKUP(D5,DB!A:G,7,0),"")</f>
        <v>Dead</v>
      </c>
      <c r="K5" s="130" t="s">
        <v>39066</v>
      </c>
      <c r="L5" s="126" t="str">
        <f>IFERROR(VLOOKUP(D5,DB!A:I,9,0),"")</f>
        <v>Latis</v>
      </c>
    </row>
    <row r="6" spans="1:16" ht="15" customHeight="1">
      <c r="A6" s="124"/>
      <c r="B6" s="124" t="str">
        <f>IFERROR(VLOOKUP(D6,DB!A:K,11,0),"")</f>
        <v/>
      </c>
      <c r="C6" s="125"/>
      <c r="D6" s="96"/>
      <c r="E6" s="101"/>
      <c r="F6" s="128"/>
      <c r="G6" s="129">
        <f ca="1">IFERROR(NOW()-F6,"")</f>
        <v>45948.324093518517</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45948.324093518517</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45948.324093518517</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45948.324093518517</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45948.324093518517</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45948.324093518517</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45948.324093518517</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45948.324093518517</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45948.324093518517</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45948.324093518517</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45948.324093518517</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45948.324093518517</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45948.324093518517</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45948.324093518517</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45948.324093518517</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45948.324093518517</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45948.324093518517</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45948.324093518517</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45948.324093518517</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45948.324093518517</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45948.324093518517</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45948.324093518517</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45948.324093518517</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45948.324093518517</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45948.324093518517</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45948.324093518517</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45948.324093518517</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45948.324093518517</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45948.324093518517</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45948.324093518517</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45948.324093518517</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45948.324093518517</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45948.324093518517</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45948.324093518517</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45948.324093518517</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45948.324093518517</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45948.324093518517</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45948.324093518517</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45948.324093518517</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45948.324093518517</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45948.324093518517</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45948.324093518517</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45948.324093518517</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45948.324093518517</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45948.324093518517</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45948.324093518517</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45948.324093518517</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45948.324093518517</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45948.324093518517</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45948.324093518517</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45948.324093518517</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45948.324093518517</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45948.324093518517</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45948.324093518517</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45948.324093518517</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45948.324093518517</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45948.324093518517</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45948.324093518517</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45948.324093518517</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45948.324093518517</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45948.324093518517</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45948.324093518517</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45948.324093518517</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45948.324093518517</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45948.324093518517</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45948.324093518517</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45948.324093518517</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45948.324093518517</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45948.324093518517</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45948.324093518517</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45948.324093518517</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45948.324093518517</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45948.324093518517</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45948.324093518517</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45948.324093518517</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45948.324093518517</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45948.324093518517</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45948.324093518517</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45948.324093518517</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45948.324093518517</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45948.324093518517</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45948.324093518517</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45948.324093518517</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45948.324093518517</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45948.324093518517</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45948.324093518517</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45948.324093518517</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45948.324093518517</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45948.324093518517</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45948.324093518517</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45948.324093518517</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45948.324093518517</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45948.324093518517</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45948.324093518517</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45948.324093518517</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45948.324093518517</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45948.324093518517</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45948.324093518517</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45948.324093518517</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45948.324093518517</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45948.324093518517</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45948.324093518517</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45948.324093518517</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45948.324093518517</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45948.324093518517</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45948.324093518517</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45948.324093518517</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45948.324093518517</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45948.324093518517</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45948.324093518517</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45948.324093518517</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45948.324093518517</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45948.324093518517</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45948.324093518517</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45948.324093518517</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45948.324093518517</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45948.324093518517</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45948.324093518517</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45948.324093518517</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45948.324093518517</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45948.324093518517</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45948.324093518517</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45948.324093518517</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45948.324093518517</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45948.324093518517</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45948.324093518517</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45948.324093518517</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45948.324093518517</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45948.324093518517</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45948.324093518517</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45948.324093518517</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45948.324093518517</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45948.324093518517</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45948.324093518517</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45948.324093518517</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45948.324093518517</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45948.324093518517</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45948.324093518517</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45948.324093518517</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45948.324093518517</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45948.324093518517</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45948.324093518517</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45948.324093518517</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45948.324093518517</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45948.324093518517</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45948.324093518517</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45948.324093518517</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45948.324093518517</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45948.324093518517</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45948.324093518517</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45948.324093518517</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45948.324093518517</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45948.324093518517</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45948.324093518517</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45948.324093518517</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45948.324093518517</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45948.324093518517</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45948.324093518517</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45948.324093518517</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45948.324093518517</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45948.324093518517</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45948.324093518517</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45948.324093518517</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45948.324093518517</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45948.324093518517</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45948.324093518517</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45948.324093518517</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45948.324093518517</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45948.324093518517</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45948.324093518517</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45948.324093518517</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45948.324093518517</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45948.324093518517</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45948.324093518517</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45948.324093518517</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45948.324093518517</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45948.324093518517</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45948.324093518517</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45948.324093518517</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45948.324093518517</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45948.324093518517</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45948.324093518517</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45948.324093518517</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45948.324093518517</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45948.324093518517</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45948.324093518517</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45948.324093518517</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45948.324093518517</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45948.324093518517</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45948.324093518517</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45948.324093518517</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45948.324093518517</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45948.324093518517</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45948.324093518517</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45948.324093518517</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45948.324093518517</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45948.324093518517</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45948.324093518517</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45948.324093518517</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45948.324093518517</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45948.324093518517</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45948.324093518517</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45948.324093518517</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45948.324093518517</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45948.324093518517</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45948.324093518517</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45948.324093518517</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45948.324093518517</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45948.324093518517</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45948.324093518517</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45948.324093518517</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45948.324093518517</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45948.324093518517</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45948.324093518517</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45948.324093518517</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45948.324093518517</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45948.324093518517</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45948.324093518517</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45948.324093518517</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45948.324093518517</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45948.324093518517</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45948.324093518517</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45948.324093518517</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45948.324093518517</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45948.324093518517</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45948.324093518517</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45948.324093518517</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45948.324093518517</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45948.324093518517</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45948.324093518517</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45948.324093518517</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45948.324093518517</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45948.324093518517</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45948.324093518517</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45948.324093518517</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45948.324093518517</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45948.324093518517</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45948.324093518517</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45948.324093518517</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45948.324093518517</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45948.324093518517</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45948.324093518517</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45948.324093518517</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45948.324093518517</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45948.324093518517</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45948.324093518517</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45948.324093518517</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45948.324093518517</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45948.324093518517</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45948.324093518517</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45948.324093518517</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45948.324093518517</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45948.324093518517</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45948.324093518517</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45948.324093518517</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45948.324093518517</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45948.324093518517</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45948.324093518517</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45948.324093518517</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45948.324093518517</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45948.324093518517</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45948.324093518517</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45948.324093518517</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45948.324093518517</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45948.324093518517</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45948.324093518517</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45948.324093518517</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45948.324093518517</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45948.324093518517</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45948.324093518517</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45948.324093518517</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45948.324093518517</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45948.324093518517</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45948.324093518517</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45948.324093518517</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45948.324093518517</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45948.324093518517</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45948.324093518517</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45948.324093518517</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45948.324093518517</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45948.324093518517</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45948.324093518517</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45948.324093518517</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45948.324093518517</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45948.324093518517</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45948.324093518517</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45948.324093518517</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45948.324093518517</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45948.324093518517</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45948.324093518517</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45948.324093518517</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45948.324093518517</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45948.324093518517</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45948.324093518517</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45948.324093518517</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45948.324093518517</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45948.324093518517</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45948.324093518517</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45948.324093518517</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45948.324093518517</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45948.324093518517</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45948.324093518517</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45948.324093518517</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45948.324093518517</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45948.324093518517</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45948.324093518517</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45948.324093518517</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45948.324093518517</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45948.324093518517</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45948.324093518517</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45948.324093518517</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45948.324093518517</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45948.324093518517</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45948.324093518517</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45948.324093518517</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45948.324093518517</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45948.324093518517</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45948.324093518517</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45948.324093518517</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45948.324093518517</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45948.324093518517</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45948.324093518517</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45948.324093518517</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45948.324093518517</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45948.324093518517</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45948.324093518517</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45948.324093518517</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45948.324093518517</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45948.324093518517</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45948.324093518517</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45948.324093518517</v>
      </c>
      <c r="H336" s="128"/>
      <c r="I336" s="124" t="str">
        <f>IFERROR(VLOOKUP(D336,DB!A:F,6,0),"")</f>
        <v/>
      </c>
      <c r="J336" s="124" t="str">
        <f>IFERROR(VLOOKUP(D336,DB!A:G,7,0),"")</f>
        <v/>
      </c>
      <c r="K336" s="130"/>
      <c r="L336" s="126" t="str">
        <f>IFERROR(VLOOKUP(D336,DB!A:I,9,0),"")</f>
        <v/>
      </c>
    </row>
    <row r="337" spans="1:12" ht="15" customHeight="1">
      <c r="A337" s="131"/>
      <c r="B337" s="131" t="str">
        <f>IFERROR(VLOOKUP(D337,DB!A:K,11,0),"")</f>
        <v/>
      </c>
      <c r="C337" s="132"/>
      <c r="D337" s="133"/>
      <c r="E337" s="134"/>
      <c r="F337" s="135"/>
      <c r="G337" s="136">
        <f ca="1">IFERROR(NOW()-F337,"")</f>
        <v>45948.324093518517</v>
      </c>
      <c r="H337" s="135"/>
      <c r="I337" s="131" t="str">
        <f>IFERROR(VLOOKUP(D337,DB!A:F,6,0),"")</f>
        <v/>
      </c>
      <c r="J337" s="131" t="str">
        <f>IFERROR(VLOOKUP(D337,DB!A:G,7,0),"")</f>
        <v/>
      </c>
      <c r="K337" s="137"/>
      <c r="L337" s="133" t="str">
        <f>IFERROR(VLOOKUP(D337,DB!A:I,9,0),"")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workbookViewId="0">
      <selection activeCell="K15" sqref="K1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39067</v>
      </c>
      <c r="B2" s="37" t="str">
        <f>IFERROR(VLOOKUP(D2,DB!A:K,11,0),"")</f>
        <v>R5</v>
      </c>
      <c r="C2" s="37">
        <v>3</v>
      </c>
      <c r="D2" s="123" t="s">
        <v>36000</v>
      </c>
      <c r="E2" s="37" t="s">
        <v>38964</v>
      </c>
      <c r="F2" s="38">
        <v>45891.832060185188</v>
      </c>
      <c r="G2" s="154">
        <f ca="1">IFERROR(NOW()-F2,"")</f>
        <v>56.492033333328436</v>
      </c>
      <c r="H2" s="38">
        <v>45891.790393518517</v>
      </c>
      <c r="I2" s="37" t="str">
        <f>IFERROR(VLOOKUP(D2,DB!A:F,6,0),"")</f>
        <v>Generator-SG</v>
      </c>
      <c r="J2" s="37" t="str">
        <f>IFERROR(VLOOKUP(D2,DB!A:G,7,0),"")</f>
        <v>Vandalized</v>
      </c>
      <c r="K2" s="37" t="s">
        <v>39068</v>
      </c>
      <c r="L2" s="37" t="str">
        <f>IFERROR(VLOOKUP(D2,DB!A:I,9,0),"")</f>
        <v>Latis</v>
      </c>
      <c r="M2" s="122"/>
    </row>
    <row r="3" spans="1:13" ht="30.75">
      <c r="A3" s="37" t="s">
        <v>39069</v>
      </c>
      <c r="B3" s="37" t="str">
        <f>IFERROR(VLOOKUP(D3,DB!A:K,11,0),"")</f>
        <v>R5</v>
      </c>
      <c r="C3" s="37">
        <v>1</v>
      </c>
      <c r="D3" s="37" t="s">
        <v>31295</v>
      </c>
      <c r="E3" s="37" t="s">
        <v>39045</v>
      </c>
      <c r="F3" s="38">
        <v>45926.188877314817</v>
      </c>
      <c r="G3" s="154">
        <f t="shared" ref="G3" ca="1" si="0">IFERROR(NOW()-F3,"")</f>
        <v>22.135216203700111</v>
      </c>
      <c r="H3" s="38">
        <v>45926.158159722225</v>
      </c>
      <c r="I3" s="37" t="str">
        <f>IFERROR(VLOOKUP(D3,DB!A:F,6,0),"")</f>
        <v>SCECO</v>
      </c>
      <c r="J3" s="37" t="str">
        <f>IFERROR(VLOOKUP(D3,DB!A:G,7,0),"")</f>
        <v>Good</v>
      </c>
      <c r="K3" s="37" t="s">
        <v>39070</v>
      </c>
      <c r="L3" s="37" t="str">
        <f>IFERROR(VLOOKUP(D3,DB!A:I,9,0),"")</f>
        <v>Latis</v>
      </c>
      <c r="M3" s="122"/>
    </row>
    <row r="4" spans="1:13" ht="30.75">
      <c r="A4" s="37" t="s">
        <v>39071</v>
      </c>
      <c r="B4" s="37" t="str">
        <f>IFERROR(VLOOKUP(D4,DB!A:K,11,0),"")</f>
        <v>R5</v>
      </c>
      <c r="C4" s="37">
        <v>2</v>
      </c>
      <c r="D4" s="37" t="s">
        <v>31159</v>
      </c>
      <c r="E4" s="37" t="s">
        <v>38964</v>
      </c>
      <c r="F4" s="38">
        <v>45944.771574074075</v>
      </c>
      <c r="G4" s="39">
        <f t="shared" ref="G4" ca="1" si="1">IFERROR(NOW()-F4,"")</f>
        <v>3.5525194444417139</v>
      </c>
      <c r="H4" s="38">
        <v>45944.676192129627</v>
      </c>
      <c r="I4" s="37" t="str">
        <f>IFERROR(VLOOKUP(D4,DB!A:F,6,0),"")</f>
        <v>SCECO</v>
      </c>
      <c r="J4" s="37" t="str">
        <f>IFERROR(VLOOKUP(D4,DB!A:G,7,0),"")</f>
        <v>Dead</v>
      </c>
      <c r="K4" s="37" t="s">
        <v>39072</v>
      </c>
      <c r="L4" s="37" t="str">
        <f>IFERROR(VLOOKUP(D4,DB!A:I,9,0),"")</f>
        <v>Latis</v>
      </c>
    </row>
    <row r="5" spans="1:13" ht="30.75">
      <c r="A5" s="37" t="s">
        <v>39073</v>
      </c>
      <c r="B5" s="37" t="str">
        <f>IFERROR(VLOOKUP(D5,DB!A:K,11,0),"")</f>
        <v>R5</v>
      </c>
      <c r="C5" s="37">
        <v>1</v>
      </c>
      <c r="D5" s="123" t="s">
        <v>34747</v>
      </c>
      <c r="E5" s="37" t="s">
        <v>39045</v>
      </c>
      <c r="F5" s="38">
        <v>45947.497812499998</v>
      </c>
      <c r="G5" s="39">
        <f t="shared" ref="G5:G12" ca="1" si="2">IFERROR(NOW()-F5,"")</f>
        <v>0.82628101851878455</v>
      </c>
      <c r="H5" s="38">
        <v>45947.491562499999</v>
      </c>
      <c r="I5" s="37" t="str">
        <f>IFERROR(VLOOKUP(D5,DB!A:F,6,0),"")</f>
        <v>SCECO</v>
      </c>
      <c r="J5" s="37" t="str">
        <f>IFERROR(VLOOKUP(D5,DB!A:G,7,0),"")</f>
        <v>Dead</v>
      </c>
      <c r="K5" s="37" t="s">
        <v>39074</v>
      </c>
      <c r="L5" s="37" t="str">
        <f>IFERROR(VLOOKUP(D5,DB!A:I,9,0),"")</f>
        <v>Latis</v>
      </c>
    </row>
    <row r="6" spans="1:13" ht="15">
      <c r="A6" s="37"/>
      <c r="B6" s="37" t="str">
        <f>IFERROR(VLOOKUP(D6,DB!A:K,11,0),"")</f>
        <v/>
      </c>
      <c r="C6" s="37"/>
      <c r="D6" s="37"/>
      <c r="E6" s="37"/>
      <c r="F6" s="38"/>
      <c r="G6" s="39">
        <f t="shared" ca="1" si="2"/>
        <v>45948.324093518517</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45948.324093518517</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45948.324093518517</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45948.324093518517</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45948.324093518517</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45948.324093518517</v>
      </c>
      <c r="H11" s="38"/>
      <c r="I11" s="37" t="str">
        <f>IFERROR(VLOOKUP(D11,DB!A:F,6,0),"")</f>
        <v/>
      </c>
      <c r="J11" s="37" t="str">
        <f>IFERROR(VLOOKUP(D11,DB!A:G,7,0),"")</f>
        <v/>
      </c>
      <c r="K11" s="37"/>
      <c r="L11" s="37" t="str">
        <f>IFERROR(VLOOKUP(D11,DB!A:I,9,0),"")</f>
        <v/>
      </c>
    </row>
    <row r="12" spans="1:13" ht="15">
      <c r="A12" s="81"/>
      <c r="B12" s="81" t="str">
        <f>IFERROR(VLOOKUP(D12,DB!A:K,11,0),"")</f>
        <v/>
      </c>
      <c r="C12" s="81"/>
      <c r="D12" s="81"/>
      <c r="E12" s="81"/>
      <c r="F12" s="120"/>
      <c r="G12" s="121">
        <f t="shared" ca="1" si="2"/>
        <v>45948.324093518517</v>
      </c>
      <c r="H12" s="120"/>
      <c r="I12" s="81" t="str">
        <f>IFERROR(VLOOKUP(D12,DB!A:F,6,0),"")</f>
        <v/>
      </c>
      <c r="J12" s="81" t="str">
        <f>IFERROR(VLOOKUP(D12,DB!A:G,7,0),"")</f>
        <v/>
      </c>
      <c r="K12" s="81"/>
      <c r="L12" s="81" t="str">
        <f>IFERROR(VLOOKUP(D12,DB!A:I,9,0),"")</f>
        <v/>
      </c>
    </row>
    <row r="13" spans="1:13" ht="15">
      <c r="A13" s="167"/>
      <c r="B13" s="167" t="str">
        <f>IFERROR(VLOOKUP(D13,DB!A:K,11,0),"")</f>
        <v/>
      </c>
      <c r="C13" s="167"/>
      <c r="D13" s="167"/>
      <c r="E13" s="167"/>
      <c r="F13" s="168"/>
      <c r="G13" s="169">
        <f ca="1">IFERROR(NOW()-F13,"")</f>
        <v>45948.324093518517</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45948.324093518517</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45948.324093518517</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45948.324093518517</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45948.324093518517</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45948.324093518517</v>
      </c>
      <c r="H18" s="168"/>
      <c r="I18" s="167" t="str">
        <f>IFERROR(VLOOKUP(D18,DB!A:F,6,0),"")</f>
        <v/>
      </c>
      <c r="J18" s="167" t="str">
        <f>IFERROR(VLOOKUP(D18,DB!A:G,7,0),"")</f>
        <v/>
      </c>
      <c r="K18" s="167"/>
      <c r="L18" s="167" t="str">
        <f>IFERROR(VLOOKUP(D18,DB!A:I,9,0),"")</f>
        <v/>
      </c>
    </row>
    <row r="19" spans="1:12" ht="15.75">
      <c r="A19" s="167"/>
      <c r="B19" s="167" t="str">
        <f>IFERROR(VLOOKUP(D19,DB!A:K,11,0),"")</f>
        <v/>
      </c>
      <c r="C19" s="167"/>
      <c r="D19" s="170"/>
      <c r="E19" s="167"/>
      <c r="F19" s="168"/>
      <c r="G19" s="169">
        <f ca="1">IFERROR(NOW()-F19,"")</f>
        <v>45948.324093518517</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45948.324093518517</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45948.324093518517</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45948.324093518517</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45948.324093518517</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45948.324093518517</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45948.324093518517</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45948.324093518517</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45948.324093518517</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45948.324093518517</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45948.324093518517</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45948.324093518517</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45948.324093518517</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45948.324093518517</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45948.324093518517</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45948.324093518517</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45948.324093518517</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45948.324093518517</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45948.324093518517</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45948.324093518517</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45948.324093518517</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45948.324093518517</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45948.324093518517</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45948.324093518517</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45948.324093518517</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45948.324093518517</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45948.324093518517</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45948.324093518517</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45948.324093518517</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45948.324093518517</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45948.324093518517</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45948.324093518517</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45948.324093518517</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45948.324093518517</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45948.324093518517</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45948.324093518517</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45948.324093518517</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45948.324093518517</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45948.324093518517</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45948.324093518517</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45948.324093518517</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45948.324093518517</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45948.324093518517</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45948.324093518517</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45948.324093518517</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45948.324093518517</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45948.324093518517</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45948.324093518517</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45948.324093518517</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45948.324093518517</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45948.324093518517</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45948.324093518517</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45948.324093518517</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45948.324093518517</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45948.324093518517</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45948.324093518517</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45948.324093518517</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45948.324093518517</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45948.324093518517</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45948.324093518517</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45948.324093518517</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45948.324093518517</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45948.324093518517</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45948.324093518517</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45948.324093518517</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45948.324093518517</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45948.324093518517</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45948.324093518517</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45948.324093518517</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45948.324093518517</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45948.324093518517</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45948.324093518517</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45948.324093518517</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45948.324093518517</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45948.324093518517</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45948.324093518517</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45948.324093518517</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45948.324093518517</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45948.324093518517</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45948.324093518517</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45948.324093518517</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45948.324093518517</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45948.324093518517</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45948.324093518517</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45948.324093518517</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45948.324093518517</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45948.324093518517</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45948.324093518517</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45948.324093518517</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45948.324093518517</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45948.324093518517</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45948.324093518517</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45948.324093518517</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45948.324093518517</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45948.324093518517</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45948.324093518517</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45948.324093518517</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45948.324093518517</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45948.324093518517</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45948.324093518517</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45948.324093518517</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45948.324093518517</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45948.324093518517</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45948.324093518517</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45948.324093518517</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45948.324093518517</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45948.324093518517</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45948.324093518517</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45948.324093518517</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45948.324093518517</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45948.324093518517</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45948.324093518517</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45948.324093518517</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45948.324093518517</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45948.324093518517</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45948.324093518517</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45948.324093518517</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45948.324093518517</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45948.324093518517</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45948.324093518517</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45948.324093518517</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45948.324093518517</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45948.324093518517</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45948.324093518517</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45948.324093518517</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45948.324093518517</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45948.324093518517</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45948.324093518517</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45948.324093518517</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45948.324093518517</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45948.324093518517</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45948.324093518517</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45948.324093518517</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45948.324093518517</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45948.324093518517</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45948.324093518517</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45948.324093518517</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45948.324093518517</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45948.324093518517</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45948.324093518517</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45948.324093518517</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45948.324093518517</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45948.324093518517</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45948.324093518517</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45948.324093518517</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45948.324093518517</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45948.324093518517</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45948.324093518517</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45948.324093518517</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45948.324093518517</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45948.324093518517</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45948.324093518517</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45948.324093518517</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45948.324093518517</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45948.324093518517</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45948.324093518517</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45948.324093518517</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45948.324093518517</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45948.324093518517</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45948.324093518517</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45948.324093518517</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45948.324093518517</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45948.324093518517</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45948.324093518517</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45948.324093518517</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45948.324093518517</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45948.324093518517</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45948.324093518517</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45948.324093518517</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45948.324093518517</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45948.324093518517</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45948.324093518517</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45948.324093518517</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45948.324093518517</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45948.324093518517</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45948.324093518517</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45948.324093518517</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45948.324093518517</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45948.324093518517</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45948.324093518517</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45948.324093518517</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45948.324093518517</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45948.324093518517</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45948.324093518517</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45948.324093518517</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45948.324093518517</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45948.324093518517</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45948.324093518517</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45948.324093518517</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45948.324093518517</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45948.324093518517</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45948.324093518517</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45948.324093518517</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45948.324093518517</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45948.324093518517</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45948.324093518517</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45948.324093518517</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45948.324093518517</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45948.324093518517</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45948.324093518517</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45948.324093518517</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45948.324093518517</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45948.324093518517</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45948.324093518517</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45948.324093518517</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45948.324093518517</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45948.324093518517</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45948.324093518517</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45948.324093518517</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45948.324093518517</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45948.324093518517</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45948.324093518517</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45948.324093518517</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45948.324093518517</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45948.324093518517</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45948.324093518517</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45948.324093518517</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45948.324093518517</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45948.324093518517</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45948.324093518517</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45948.324093518517</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45948.324093518517</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45948.324093518517</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45948.324093518517</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45948.324093518517</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45948.324093518517</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45948.324093518517</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45948.324093518517</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45948.324093518517</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45948.324093518517</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45948.324093518517</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45948.324093518517</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45948.324093518517</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45948.324093518517</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45948.324093518517</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45948.324093518517</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45948.324093518517</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45948.324093518517</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45948.324093518517</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45948.324093518517</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45948.324093518517</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45948.324093518517</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45948.324093518517</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45948.324093518517</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45948.324093518517</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45948.324093518517</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45948.324093518517</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45948.324093518517</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45948.324093518517</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45948.324093518517</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45948.324093518517</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45948.324093518517</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45948.324093518517</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45948.324093518517</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45948.324093518517</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45948.324093518517</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45948.324093518517</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45948.324093518517</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45948.324093518517</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45948.324093518517</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45948.324093518517</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45948.324093518517</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45948.324093518517</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45948.324093518517</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45948.324093518517</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45948.324093518517</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45948.324093518517</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45948.324093518517</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45948.324093518517</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45948.324093518517</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45948.324093518517</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45948.324093518517</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45948.324093518517</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45948.324093518517</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45948.324093518517</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45948.324093518517</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45948.324093518517</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45948.324093518517</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45948.324093518517</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45948.324093518517</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45948.324093518517</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45948.324093518517</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45948.324093518517</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45948.324093518517</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45948.324093518517</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45948.324093518517</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45948.324093518517</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45948.324093518517</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45948.324093518517</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45948.324093518517</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45948.324093518517</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45948.324093518517</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45948.324093518517</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45948.324093518517</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45948.324093518517</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45948.324093518517</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45948.324093518517</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45948.324093518517</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45948.324093518517</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45948.324093518517</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45948.324093518517</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45948.324093518517</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45948.324093518517</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45948.324093518517</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45948.324093518517</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45948.324093518517</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45948.324093518517</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45948.324093518517</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45948.324093518517</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45948.324093518517</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45948.324093518517</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45948.324093518517</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45948.324093518517</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45948.324093518517</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45948.324093518517</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45948.324093518517</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45948.324093518517</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45948.324093518517</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45948.324093518517</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45948.324093518517</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45948.324093518517</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45948.324093518517</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45948.324093518517</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45948.324093518517</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45948.324093518517</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45948.324093518517</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45948.324093518517</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45948.324093518517</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45948.324093518517</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45948.324093518517</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45948.324093518517</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45948.324093518517</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45948.324093518517</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45948.324093518517</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45948.324093518517</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45948.324093518517</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45948.324093518517</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45948.324093518517</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45948.324093518517</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45948.324093518517</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45948.324093518517</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45948.324093518517</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45948.324093518517</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45948.324093518517</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45948.324093518517</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45948.324093518517</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45948.324093518517</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45948.324093518517</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45948.324093518517</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45948.324093518517</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45948.324093518517</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45948.324093518517</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45948.324093518517</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45948.324093518517</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45948.324093518517</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45948.324093518517</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45948.324093518517</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45948.324093518517</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45948.324093518517</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45948.324093518517</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45948.324093518517</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45948.324093518517</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45948.324093518517</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45948.324093518517</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45948.324093518517</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45948.324093518517</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45948.324093518517</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45948.324093518517</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45948.324093518517</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45948.324093518517</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45948.324093518517</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45948.324093518517</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45948.324093518517</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45948.324093518517</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45948.324093518517</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45948.324093518517</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45948.324093518517</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45948.324093518517</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45948.324093518517</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45948.324093518517</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45948.324093518517</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45948.324093518517</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45948.324093518517</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45948.324093518517</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45948.324093518517</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45948.324093518517</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45948.324093518517</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45948.324093518517</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45948.324093518517</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45948.324093518517</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45948.324093518517</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45948.324093518517</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45948.324093518517</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45948.324093518517</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45948.324093518517</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45948.324093518517</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45948.324093518517</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45948.324093518517</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45948.324093518517</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45948.324093518517</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45948.324093518517</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45948.324093518517</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45948.324093518517</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45948.324093518517</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45948.324093518517</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45948.324093518517</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45948.324093518517</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45948.324093518517</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45948.324093518517</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45948.324093518517</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45948.324093518517</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45948.324093518517</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45948.324093518517</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45948.324093518517</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45948.324093518517</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45948.324093518517</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45948.324093518517</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45948.324093518517</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45948.324093518517</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45948.324093518517</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45948.324093518517</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45948.324093518517</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45948.324093518517</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45948.324093518517</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45948.324093518517</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45948.324093518517</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45948.324093518517</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45948.324093518517</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45948.324093518517</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45948.324093518517</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45948.324093518517</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45948.324093518517</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45948.324093518517</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45948.324093518517</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45948.324093518517</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45948.324093518517</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45948.324093518517</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45948.324093518517</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45948.324093518517</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45948.324093518517</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45948.324093518517</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45948.324093518517</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45948.324093518517</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45948.324093518517</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45948.324093518517</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45948.324093518517</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45948.324093518517</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45948.324093518517</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45948.324093518517</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45948.324093518517</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45948.324093518517</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45948.324093518517</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45948.324093518517</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45948.324093518517</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45948.324093518517</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45948.324093518517</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45948.324093518517</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45948.324093518517</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45948.324093518517</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45948.324093518517</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45948.324093518517</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45948.324093518517</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45948.324093518517</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45948.324093518517</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45948.324093518517</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45948.324093518517</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45948.324093518517</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45948.324093518517</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45948.324093518517</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45948.324093518517</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45948.324093518517</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45948.324093518517</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45948.324093518517</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45948.324093518517</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45948.324093518517</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45948.324093518517</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45948.324093518517</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45948.324093518517</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45948.324093518517</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45948.324093518517</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45948.324093518517</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45948.324093518517</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45948.324093518517</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45948.324093518517</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45948.324093518517</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45948.324093518517</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45948.324093518517</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45948.324093518517</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45948.324093518517</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45948.324093518517</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45948.324093518517</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45948.324093518517</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45948.324093518517</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45948.324093518517</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45948.324093518517</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45948.324093518517</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45948.324093518517</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45948.324093518517</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45948.324093518517</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45948.324093518517</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45948.324093518517</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45948.324093518517</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45948.324093518517</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45948.324093518517</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45948.324093518517</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45948.324093518517</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45948.324093518517</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45948.324093518517</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45948.324093518517</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45948.324093518517</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45948.324093518517</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45948.324093518517</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45948.324093518517</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45948.324093518517</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45948.324093518517</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45948.324093518517</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45948.324093518517</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45948.324093518517</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45948.324093518517</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45948.324093518517</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45948.324093518517</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45948.324093518517</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45948.324093518517</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45948.324093518517</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45948.324093518517</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45948.324093518517</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45948.324093518517</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45948.324093518517</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45948.324093518517</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45948.324093518517</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45948.324093518517</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45948.324093518517</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45948.324093518517</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45948.324093518517</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45948.324093518517</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45948.324093518517</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45948.324093518517</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45948.324093518517</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45948.324093518517</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45948.324093518517</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45948.324093518517</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45948.324093518517</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45948.324093518517</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45948.324093518517</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45948.324093518517</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45948.324093518517</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45948.324093518517</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45948.324093518517</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45948.324093518517</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45948.324093518517</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45948.324093518517</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45948.324093518517</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45948.324093518517</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45948.324093518517</v>
      </c>
      <c r="H572" s="168"/>
      <c r="I572" s="167" t="str">
        <f>IFERROR(VLOOKUP(D572,DB!A:F,6,0),"")</f>
        <v/>
      </c>
      <c r="J572" s="167" t="str">
        <f>IFERROR(VLOOKUP(D572,DB!A:G,7,0),"")</f>
        <v/>
      </c>
      <c r="K572" s="167"/>
      <c r="L572" s="167" t="str">
        <f>IFERROR(VLOOKUP(D572,DB!A:I,9,0),"")</f>
        <v/>
      </c>
    </row>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4" ht="15"/>
    <row r="675" ht="15"/>
    <row r="682" ht="15"/>
    <row r="685" ht="15"/>
    <row r="687" ht="15"/>
    <row r="690" ht="15"/>
    <row r="698" ht="15"/>
    <row r="699" ht="15"/>
    <row r="701" ht="15"/>
    <row r="702" ht="15"/>
    <row r="706" ht="15"/>
    <row r="707" ht="15"/>
    <row r="709" ht="15"/>
    <row r="710" ht="15"/>
    <row r="711" ht="15"/>
    <row r="712" ht="15"/>
    <row r="713" ht="15"/>
    <row r="714" ht="15"/>
    <row r="715" ht="15"/>
    <row r="716"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3" ht="15"/>
    <row r="811" ht="15"/>
    <row r="812" ht="15"/>
    <row r="814" ht="15"/>
    <row r="815" ht="15"/>
    <row r="816" ht="15"/>
    <row r="818" ht="15"/>
    <row r="819" ht="15"/>
    <row r="823" ht="15"/>
    <row r="824" ht="15"/>
    <row r="826" ht="15"/>
    <row r="827" ht="15"/>
    <row r="829" ht="15"/>
    <row r="830" ht="15"/>
    <row r="831" ht="15"/>
    <row r="832" ht="15"/>
    <row r="833" ht="15"/>
    <row r="834" ht="15"/>
    <row r="835" ht="15"/>
    <row r="836" ht="15"/>
    <row r="837" ht="15"/>
    <row r="839" ht="15"/>
    <row r="840" ht="15"/>
    <row r="842" ht="15"/>
    <row r="843"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2" ht="15"/>
    <row r="883" ht="15"/>
    <row r="885" ht="15"/>
    <row r="886" ht="15"/>
    <row r="887" ht="15"/>
    <row r="888" ht="15"/>
    <row r="889" ht="15"/>
    <row r="890" ht="15"/>
    <row r="891" ht="15"/>
    <row r="892" ht="15"/>
    <row r="894" ht="15"/>
    <row r="895" ht="15"/>
    <row r="897" ht="15"/>
    <row r="898" ht="15"/>
    <row r="901" ht="15"/>
    <row r="902" ht="15"/>
    <row r="905" ht="15"/>
    <row r="908" ht="15"/>
    <row r="909" ht="15"/>
    <row r="911" ht="15"/>
    <row r="912" ht="15"/>
    <row r="914" ht="15"/>
    <row r="915" ht="15"/>
    <row r="917" ht="15"/>
    <row r="918" ht="15"/>
    <row r="920" ht="15"/>
    <row r="921" ht="15"/>
    <row r="922" ht="15"/>
    <row r="923" ht="15"/>
    <row r="924" ht="15"/>
    <row r="925" ht="15"/>
    <row r="926" ht="15"/>
    <row r="927" ht="15"/>
    <row r="928" ht="15"/>
    <row r="929" ht="15"/>
    <row r="930" ht="15"/>
    <row r="931" ht="15"/>
    <row r="932" ht="15"/>
    <row r="933" ht="15"/>
    <row r="934" ht="15"/>
    <row r="935" ht="15"/>
    <row r="936" ht="15"/>
    <row r="939" ht="15"/>
    <row r="1110" ht="15"/>
    <row r="1111" ht="15"/>
    <row r="1113" ht="15"/>
    <row r="1114" ht="15"/>
    <row r="1121" ht="15"/>
    <row r="1122" ht="15"/>
    <row r="1123" ht="15"/>
    <row r="1124" ht="15"/>
    <row r="1125" ht="15"/>
    <row r="1126" ht="15"/>
    <row r="1129" ht="15"/>
    <row r="1130" ht="15"/>
    <row r="1131" ht="15"/>
    <row r="1132" ht="15"/>
    <row r="1133" ht="15"/>
    <row r="1134" ht="15"/>
    <row r="1135"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85" ht="15"/>
    <row r="1188" ht="15"/>
    <row r="1189" ht="15"/>
    <row r="1191" ht="15"/>
    <row r="1192" ht="15"/>
    <row r="1193" ht="15"/>
    <row r="1196" ht="15"/>
    <row r="1197" ht="15"/>
    <row r="1200" ht="15"/>
    <row r="1202" ht="15"/>
    <row r="1203" ht="15"/>
    <row r="1205" ht="15"/>
    <row r="1206" ht="15"/>
    <row r="1208" ht="15"/>
    <row r="1209"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5" ht="15"/>
    <row r="1243" ht="15"/>
    <row r="1245" ht="15"/>
    <row r="1246" ht="15"/>
    <row r="1247" ht="15"/>
    <row r="1248" ht="15"/>
    <row r="1249" ht="15"/>
    <row r="1250" ht="15"/>
    <row r="1251" ht="15"/>
    <row r="1252" ht="15"/>
    <row r="1253" ht="15"/>
    <row r="1254" ht="15"/>
    <row r="1255" ht="15"/>
    <row r="1256" ht="15"/>
    <row r="1257" ht="15"/>
    <row r="1258" ht="15"/>
    <row r="1259" ht="15"/>
    <row r="1260" ht="15"/>
    <row r="1261" ht="15"/>
    <row r="1263" ht="15"/>
    <row r="1267" ht="15"/>
    <row r="1268" ht="15"/>
    <row r="1269" ht="15"/>
    <row r="1271" ht="15"/>
    <row r="1272" ht="15"/>
    <row r="1273" ht="15"/>
    <row r="1274" ht="15"/>
    <row r="1275" ht="15"/>
    <row r="1276" ht="15"/>
    <row r="1277" ht="15"/>
    <row r="1278" ht="15"/>
    <row r="1279" ht="15"/>
    <row r="1282" ht="15"/>
    <row r="1283" ht="15"/>
    <row r="1285" ht="15"/>
    <row r="1286" ht="15"/>
    <row r="1287" ht="15"/>
    <row r="1288" ht="15"/>
    <row r="1290" ht="15"/>
    <row r="1292" ht="15"/>
    <row r="1296" ht="15"/>
    <row r="1297" ht="15"/>
    <row r="1299" ht="15"/>
    <row r="1300" ht="15"/>
    <row r="1301" ht="15"/>
    <row r="1304" ht="15"/>
    <row r="1305" ht="15"/>
    <row r="1307" ht="15"/>
    <row r="1308" ht="15"/>
    <row r="1310" ht="15"/>
    <row r="1311" ht="15"/>
    <row r="1313" ht="15"/>
    <row r="1316" ht="15"/>
    <row r="1317" ht="15"/>
    <row r="1318" ht="15"/>
    <row r="1320" ht="15"/>
    <row r="1322" ht="15"/>
    <row r="1324" ht="15"/>
    <row r="1333" ht="15"/>
    <row r="1337" ht="15"/>
    <row r="1339" ht="15"/>
    <row r="1340" ht="15"/>
    <row r="1341" ht="15"/>
    <row r="1342" ht="15"/>
    <row r="1343" ht="15"/>
    <row r="1347" ht="15"/>
    <row r="1349" ht="15"/>
    <row r="1351" ht="15"/>
    <row r="1352" ht="15"/>
    <row r="1353" ht="15"/>
  </sheetData>
  <dataValidations count="2">
    <dataValidation allowBlank="1" showInputMessage="1" showErrorMessage="1" sqref="E1" xr:uid="{920C6338-E771-4DAE-8C89-92A9093EA4DE}"/>
    <dataValidation type="list" allowBlank="1" showInputMessage="1" showErrorMessage="1" sqref="E2:E57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39075</v>
      </c>
      <c r="B2" s="146" t="s">
        <v>5398</v>
      </c>
      <c r="C2" s="145">
        <v>1</v>
      </c>
      <c r="D2" s="146" t="s">
        <v>34463</v>
      </c>
      <c r="E2" s="145" t="s">
        <v>39076</v>
      </c>
      <c r="F2" s="147">
        <v>45926.772847222222</v>
      </c>
      <c r="G2" s="148">
        <f ca="1">IFERROR(NOW()-F2,"-")</f>
        <v>21.551246296294266</v>
      </c>
      <c r="H2" s="149">
        <v>45927.449074074102</v>
      </c>
      <c r="I2" s="146" t="str">
        <f>IFERROR(VLOOKUP(D2,DB!A:F,6,0),"")</f>
        <v>SCECO</v>
      </c>
      <c r="J2" s="146" t="str">
        <f>IFERROR(VLOOKUP(D2,DB!A:G,7,0),"")</f>
        <v>Weak</v>
      </c>
      <c r="K2" s="145" t="s">
        <v>39077</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39078</v>
      </c>
      <c r="B3" s="146" t="str">
        <f>IFERROR(VLOOKUP(D3,DB!A:K,11,0),"")</f>
        <v>R6</v>
      </c>
      <c r="C3" s="145">
        <v>1</v>
      </c>
      <c r="D3" s="146" t="s">
        <v>34282</v>
      </c>
      <c r="E3" s="145" t="s">
        <v>38964</v>
      </c>
      <c r="F3" s="149">
        <v>45939.529062499998</v>
      </c>
      <c r="G3" s="148">
        <f ca="1">IFERROR(NOW()-F3,"-")</f>
        <v>8.7950310185187845</v>
      </c>
      <c r="H3" s="149">
        <v>45927.987534722219</v>
      </c>
      <c r="I3" s="146" t="str">
        <f>IFERROR(VLOOKUP(D3,DB!A:F,6,0),"")</f>
        <v>SCECO</v>
      </c>
      <c r="J3" s="146" t="str">
        <f>IFERROR(VLOOKUP(D3,DB!A:G,7,0),"")</f>
        <v>Vandalized</v>
      </c>
      <c r="K3" s="145" t="s">
        <v>39079</v>
      </c>
      <c r="L3" s="146" t="str">
        <f>IFERROR(VLOOKUP(D3,DB!A:I,9,0),"")</f>
        <v>Latis</v>
      </c>
    </row>
    <row r="4" spans="1:16383" ht="31.5" customHeight="1">
      <c r="A4" s="145" t="s">
        <v>39080</v>
      </c>
      <c r="B4" s="145" t="str">
        <f>IFERROR(VLOOKUP(D4,DB!A:K,11,0),"")</f>
        <v>R6</v>
      </c>
      <c r="C4" s="145">
        <v>1</v>
      </c>
      <c r="D4" s="145" t="s">
        <v>32639</v>
      </c>
      <c r="E4" s="145" t="s">
        <v>39076</v>
      </c>
      <c r="F4" s="149">
        <v>45948.076863425929</v>
      </c>
      <c r="G4" s="148">
        <f ca="1">IFERROR(NOW()-F4,"-")</f>
        <v>0.24723009258741513</v>
      </c>
      <c r="H4" s="149">
        <v>45948.058831018519</v>
      </c>
      <c r="I4" s="145" t="str">
        <f>IFERROR(VLOOKUP(D4,DB!A:F,6,0),"")</f>
        <v>SCECO</v>
      </c>
      <c r="J4" s="145" t="str">
        <f>IFERROR(VLOOKUP(D4,DB!A:G,7,0),"")</f>
        <v>Dead+No BB Design</v>
      </c>
      <c r="K4" s="145" t="s">
        <v>39081</v>
      </c>
      <c r="L4" s="145" t="str">
        <f>IFERROR(VLOOKUP(D4,DB!A:I,9,0),"")</f>
        <v>Latis</v>
      </c>
    </row>
    <row r="5" spans="1:16383" ht="31.5" customHeight="1">
      <c r="A5" s="145" t="s">
        <v>39082</v>
      </c>
      <c r="B5" s="145" t="str">
        <f>IFERROR(VLOOKUP(D5,DB!A:K,11,0),"")</f>
        <v>R6</v>
      </c>
      <c r="C5" s="145">
        <v>1</v>
      </c>
      <c r="D5" s="145" t="s">
        <v>32747</v>
      </c>
      <c r="E5" s="145" t="s">
        <v>39076</v>
      </c>
      <c r="F5" s="149">
        <v>45948.159444444442</v>
      </c>
      <c r="G5" s="148">
        <f ca="1">IFERROR(NOW()-F5,"-")</f>
        <v>0.16464907407498686</v>
      </c>
      <c r="H5" s="149">
        <v>45948.092499999999</v>
      </c>
      <c r="I5" s="145" t="str">
        <f>IFERROR(VLOOKUP(D5,DB!A:F,6,0),"")</f>
        <v>SCECO</v>
      </c>
      <c r="J5" s="145" t="str">
        <f>IFERROR(VLOOKUP(D5,DB!A:G,7,0),"")</f>
        <v>In progress</v>
      </c>
      <c r="K5" s="145" t="s">
        <v>39081</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39083</v>
      </c>
      <c r="B6" s="145" t="str">
        <f>IFERROR(VLOOKUP(D6,DB!A:K,11,0),"")</f>
        <v>R6</v>
      </c>
      <c r="C6" s="145">
        <v>1</v>
      </c>
      <c r="D6" s="145" t="s">
        <v>33255</v>
      </c>
      <c r="E6" s="145" t="s">
        <v>39076</v>
      </c>
      <c r="F6" s="149">
        <v>45948.216736111113</v>
      </c>
      <c r="G6" s="148">
        <f ca="1">IFERROR(NOW()-F6,"-")</f>
        <v>0.10735740740346955</v>
      </c>
      <c r="H6" s="149">
        <v>45948.065520833334</v>
      </c>
      <c r="I6" s="145" t="str">
        <f>IFERROR(VLOOKUP(D6,DB!A:F,6,0),"")</f>
        <v>SCECO</v>
      </c>
      <c r="J6" s="145" t="str">
        <f>IFERROR(VLOOKUP(D6,DB!A:G,7,0),"")</f>
        <v>Vandalized</v>
      </c>
      <c r="K6" s="145" t="s">
        <v>39081</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45948.324093518517</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45948.324093518517</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45948.324093518517</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45948.324093518517</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45948.324093518517</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45948.324093518517</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45948.324093518517</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45948.324093518517</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45948.324093518517</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45948.324093518517</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45948.324093518517</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45948.324093518517</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45948.324093518517</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45948.324093518517</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45948.324093518517</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45948.324093518517</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45948.324093518517</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45948.324093518517</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45948.324093518517</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45948.324093518517</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45948.324093518517</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45948.324093518517</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45948.324093518517</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45948.324093518517</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45948.324093518517</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45948.324093518517</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45948.324093518517</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45948.324093518517</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45948.324093518517</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45948.324093518517</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45948.324093518517</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45948.324093518517</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45948.324093518517</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45948.324093518517</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45948.324093518517</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45948.324093518517</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45948.324093518517</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45948.324093518517</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45948.324093518517</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45948.324093518517</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45948.324093518517</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45948.324093518517</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45948.324093518517</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45948.324093518517</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45948.324093518517</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45948.324093518517</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45948.324093518517</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45948.324093518517</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45948.324093518517</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45948.324093518517</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45948.324093518517</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45948.324093518517</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45948.324093518517</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45948.324093518517</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45948.324093518517</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45948.324093518517</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45948.324093518517</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45948.324093518517</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45948.324093518517</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45948.324093518517</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45948.324093518517</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45948.324093518517</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45948.324093518517</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45948.324093518517</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45948.324093518517</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45948.324093518517</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45948.324093518517</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45948.324093518517</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45948.324093518517</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45948.324093518517</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45948.324093518517</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45948.324093518517</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45948.324093518517</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45948.324093518517</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45948.324093518517</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45948.324093518517</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45948.324093518517</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45948.324093518517</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45948.324093518517</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45948.324093518517</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45948.324093518517</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45948.324093518517</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45948.324093518517</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45948.324093518517</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45948.324093518517</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45948.324093518517</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45948.324093518517</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45948.324093518517</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45948.324093518517</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45948.324093518517</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45948.324093518517</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45948.324093518517</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45948.324093518517</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2025-10-18T04:47:22Z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