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59" documentId="13_ncr:1_{F6CB121F-512D-4AA6-A0C1-0FB36C537598}" xr6:coauthVersionLast="47" xr6:coauthVersionMax="47" xr10:uidLastSave="{D3CE90CE-776D-4054-8642-429C205F4AEC}"/>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B7" i="2"/>
  <c r="J7" i="6"/>
  <c r="J6" i="6"/>
  <c r="J8" i="6"/>
  <c r="J9" i="6"/>
  <c r="J10" i="6"/>
  <c r="J11" i="6"/>
  <c r="J12" i="6"/>
  <c r="J13" i="6"/>
  <c r="J14" i="6"/>
  <c r="J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7" i="6"/>
  <c r="G7" i="6"/>
  <c r="I7" i="6"/>
  <c r="L7" i="6"/>
  <c r="B6" i="6"/>
  <c r="G6" i="6"/>
  <c r="I6" i="6"/>
  <c r="L6" i="6"/>
  <c r="B8" i="6"/>
  <c r="I8" i="6"/>
  <c r="L8" i="6"/>
  <c r="B9" i="6"/>
  <c r="I9" i="6"/>
  <c r="L9" i="6"/>
  <c r="B10" i="6"/>
  <c r="I10" i="6"/>
  <c r="L10" i="6"/>
  <c r="B11" i="6"/>
  <c r="I11" i="6"/>
  <c r="L11" i="6"/>
  <c r="B12" i="6"/>
  <c r="I12" i="6"/>
  <c r="L12" i="6"/>
  <c r="B13" i="6"/>
  <c r="G13" i="6"/>
  <c r="I13" i="6"/>
  <c r="L13" i="6"/>
  <c r="B14" i="6"/>
  <c r="G14" i="6"/>
  <c r="I14" i="6"/>
  <c r="L14" i="6"/>
  <c r="B15" i="6"/>
  <c r="G15" i="6"/>
  <c r="I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<sst xmlns="http://schemas.openxmlformats.org/spreadsheetml/2006/main" count="178586" uniqueCount="39074">
  <si>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</si>
  <si>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</si>
  <si>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</si>
  <si>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</si>
  <si>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</si>
  <si>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</si>
  <si>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</si>
  <si>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</si>
  <si>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</si>
  <si>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</si>
  <si>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</si>
  <si>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</si>
  <si>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</si>
  <si>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</si>
  <si>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</si>
  <si>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</si>
  <si>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</si>
  <si>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</si>
  <si>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</si>
  <si>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</si>
  <si>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</si>
  <si>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</si>
  <si>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</si>
  <si>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</si>
  <si>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</si>
  <si>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</si>
  <si>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</si>
  <si>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</si>
  <si>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</si>
  <si>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</si>
  <si>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</si>
  <si>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</si>
  <si>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</si>
  <si>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</si>
  <si>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</si>
  <si>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</si>
  <si>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</si>
  <si>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</si>
  <si>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</si>
  <si>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</si>
  <si>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</si>
  <si>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</si>
  <si>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</si>
  <si>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</si>
  <si>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</si>
  <si>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</si>
  <si>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</si>
  <si>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</si>
  <si>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</si>
  <si>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</si>
  <si>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</si>
  <si>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</si>
  <si>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</si>
  <si>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</si>
  <si>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</si>
  <si>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</si>
  <si>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</si>
  <si>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</si>
  <si>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</si>
  <si>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</si>
  <si>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</si>
  <si>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</si>
  <si>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</si>
  <si>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</si>
  <si>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</si>
  <si>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</si>
  <si>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</si>
  <si>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</si>
  <si>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</si>
  <si>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</si>
  <si>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</si>
  <si>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</si>
  <si>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</si>
  <si>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</si>
  <si>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</si>
  <si>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</si>
  <si>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</si>
  <si>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</si>
  <si>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</si>
  <si>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</si>
  <si>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</si>
  <si>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</si>
  <si>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</si>
  <si>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</si>
  <si>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</si>
  <si>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</si>
  <si>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</si>
  <si>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</si>
  <si>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</si>
  <si>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</si>
  <si>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</si>
  <si>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</si>
  <si>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</si>
  <si>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</si>
  <si>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</si>
  <si>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</si>
  <si>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</si>
  <si>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</si>
  <si>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</si>
  <si>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</si>
  <si>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</si>
  <si>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</si>
  <si>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</si>
  <si>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</si>
  <si>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</si>
  <si>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</si>
  <si>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</si>
  <si>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</si>
  <si>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</si>
  <si>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</si>
  <si>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</si>
  <si>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</si>
  <si>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</si>
  <si>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</si>
  <si>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</si>
  <si>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</si>
  <si>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</si>
  <si>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</si>
  <si>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</si>
  <si>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</si>
  <si>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</si>
  <si>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</si>
  <si>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</si>
  <si>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</si>
  <si>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</si>
  <si>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</si>
  <si>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</si>
  <si>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</si>
  <si>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</si>
  <si>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</si>
  <si>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</si>
  <si>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</si>
  <si>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</si>
  <si>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</si>
  <si>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</si>
  <si>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</si>
  <si>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</si>
  <si>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</si>
  <si>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</si>
  <si>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</si>
  <si>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</si>
  <si>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</si>
  <si>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</si>
  <si>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</si>
  <si>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</si>
  <si>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</si>
  <si>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</si>
  <si>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</si>
  <si>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</si>
  <si>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</si>
  <si>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</si>
  <si>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</si>
  <si>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</si>
  <si>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</si>
  <si>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</si>
  <si>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</si>
  <si>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</si>
  <si>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</si>
  <si>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</si>
  <si>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</si>
  <si>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</si>
  <si>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</si>
  <si>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</si>
  <si>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</si>
  <si>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</si>
  <si>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</si>
  <si>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</si>
  <si>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</si>
  <si>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</si>
  <si>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</si>
  <si>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</si>
  <si>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</si>
  <si>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</si>
  <si>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</si>
  <si>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</si>
  <si>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</si>
  <si>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</si>
  <si>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</si>
  <si>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</si>
  <si>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</si>
  <si>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</si>
  <si>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</si>
  <si>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</si>
  <si>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</si>
  <si>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</si>
  <si>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</si>
  <si>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</si>
  <si>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</si>
  <si>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</si>
  <si>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</si>
  <si>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</si>
  <si>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</si>
  <si>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</si>
  <si>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</si>
  <si>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</si>
  <si>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</si>
  <si>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</si>
  <si>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</si>
  <si>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</si>
  <si>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</si>
  <si>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</si>
  <si>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</si>
  <si>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</si>
  <si>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</si>
  <si>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</si>
  <si>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</si>
  <si>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</si>
  <si>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</si>
  <si>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</si>
  <si>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</si>
  <si>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</si>
  <si>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</si>
  <si>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</si>
  <si>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</si>
  <si>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</si>
  <si>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</si>
  <si>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</si>
  <si>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</si>
  <si>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</si>
  <si>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</si>
  <si>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</si>
  <si>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</si>
  <si>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</si>
  <si>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</si>
  <si>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</si>
  <si>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</si>
  <si>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</si>
  <si>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</si>
  <si>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</si>
  <si>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</si>
  <si>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</si>
  <si>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</si>
  <si>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</si>
  <si>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</si>
  <si>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</si>
  <si>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</si>
  <si>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</si>
  <si>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</si>
  <si>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</si>
  <si>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</si>
  <si>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</si>
  <si>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</si>
  <si>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</si>
  <si>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</si>
  <si>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</si>
  <si>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</si>
  <si>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</si>
  <si>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</si>
  <si>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</si>
  <si>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</si>
  <si>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</si>
  <si>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</si>
  <si>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</si>
  <si>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</si>
  <si>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</si>
  <si>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</si>
  <si>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</si>
  <si>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</si>
  <si>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</si>
  <si>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</si>
  <si>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</si>
  <si>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</si>
  <si>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</si>
  <si>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</si>
  <si>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</si>
  <si>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</si>
  <si>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</si>
  <si>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</si>
  <si>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</si>
  <si>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</si>
  <si>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</si>
  <si>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</si>
  <si>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</si>
  <si>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</si>
  <si>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</si>
  <si>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</si>
  <si>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</si>
  <si>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</si>
  <si>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</si>
  <si>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</si>
  <si>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</si>
  <si>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</si>
  <si>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</si>
  <si>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</si>
  <si>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</si>
  <si>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</si>
  <si>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</si>
  <si>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</si>
  <si>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</si>
  <si>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</si>
  <si>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</si>
  <si>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</si>
  <si>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</si>
  <si>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</si>
  <si>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</si>
  <si>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</si>
  <si>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</si>
  <si>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</si>
  <si>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</si>
  <si>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</si>
  <si>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</si>
  <si>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</si>
  <si>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</si>
  <si>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</si>
  <si>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</si>
  <si>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</si>
  <si>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</si>
  <si>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</si>
  <si>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</si>
  <si>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</si>
  <si>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</si>
  <si>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</si>
  <si>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</si>
  <si>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</si>
  <si>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</si>
  <si>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</si>
  <si>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</si>
  <si>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</si>
  <si>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</si>
  <si>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</si>
  <si>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</si>
  <si>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</si>
  <si>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</si>
  <si>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</si>
  <si>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</si>
  <si>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</si>
  <si>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</si>
  <si>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</si>
  <si>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</si>
  <si>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</si>
  <si>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</si>
  <si>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</si>
  <si>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</si>
  <si>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</si>
  <si>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</si>
  <si>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</si>
  <si>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</si>
  <si>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</si>
  <si>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</si>
  <si>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</si>
  <si>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</si>
  <si>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</si>
  <si>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</si>
  <si>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</si>
  <si>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</si>
  <si>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</si>
  <si>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</si>
  <si>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</si>
  <si>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</si>
  <si>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</si>
  <si>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</si>
  <si>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</si>
  <si>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</si>
  <si>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</si>
  <si>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</si>
  <si>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</si>
  <si>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</si>
  <si>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</si>
  <si>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</si>
  <si>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</si>
  <si>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</si>
  <si>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</si>
  <si>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</si>
  <si>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</si>
  <si>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</si>
  <si>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</si>
  <si>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</si>
  <si>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</si>
  <si>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</si>
  <si>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</si>
  <si>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</si>
  <si>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</si>
  <si>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</si>
  <si>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</si>
  <si>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</si>
  <si>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</si>
  <si>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</si>
  <si>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</si>
  <si>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</si>
  <si>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</si>
  <si>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</si>
  <si>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</si>
  <si>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</si>
  <si>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</si>
  <si>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</si>
  <si>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</si>
  <si>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</si>
  <si>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</si>
  <si>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</si>
  <si>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</si>
  <si>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</si>
  <si>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</si>
  <si>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</si>
  <si>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</si>
  <si>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</si>
  <si>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</si>
  <si>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</si>
  <si>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</si>
  <si>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</si>
  <si>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</si>
  <si>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</si>
  <si>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</si>
  <si>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</si>
  <si>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</si>
  <si>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</si>
  <si>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</si>
  <si>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</si>
  <si>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</si>
  <si>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</si>
  <si>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</si>
  <si>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</si>
  <si>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</si>
  <si>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</si>
  <si>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</si>
  <si>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</si>
  <si>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</si>
  <si>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</si>
  <si>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</si>
  <si>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</si>
  <si>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</si>
  <si>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</si>
  <si>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</si>
  <si>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</si>
  <si>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</si>
  <si>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</si>
  <si>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</si>
  <si>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</si>
  <si>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</si>
  <si>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</si>
  <si>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</si>
  <si>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</si>
  <si>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</si>
  <si>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</si>
  <si>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</si>
  <si>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</si>
  <si>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</si>
  <si>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</si>
  <si>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</si>
  <si>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</si>
  <si>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</si>
  <si>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</si>
  <si>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</si>
  <si>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</si>
  <si>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</si>
  <si>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</si>
  <si>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</si>
  <si>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</si>
  <si>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</si>
  <si>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</si>
  <si>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</si>
  <si>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</si>
  <si>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</si>
  <si>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</si>
  <si>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</si>
  <si>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</si>
  <si>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</si>
  <si>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</si>
  <si>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</si>
  <si>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</si>
  <si>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</si>
  <si>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</si>
  <si>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</si>
  <si>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</si>
  <si>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</si>
  <si>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</si>
  <si>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</si>
  <si>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</si>
  <si>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</si>
  <si>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</si>
  <si>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</si>
  <si>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</si>
  <si>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</si>
  <si>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</si>
  <si>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</si>
  <si>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</si>
  <si>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</si>
  <si>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</si>
  <si>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</si>
  <si>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</si>
  <si>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</si>
  <si>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</si>
  <si>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</si>
  <si>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</si>
  <si>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</si>
  <si>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</si>
  <si>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</si>
  <si>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</si>
  <si>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</si>
  <si>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</si>
  <si>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</si>
  <si>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</si>
  <si>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</si>
  <si>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</si>
  <si>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</si>
  <si>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</si>
  <si>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</si>
  <si>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</si>
  <si>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</si>
  <si>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</si>
  <si>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</si>
  <si>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</si>
  <si>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</si>
  <si>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</si>
  <si>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</si>
  <si>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</si>
  <si>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</si>
  <si>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</si>
  <si>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</si>
  <si>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</si>
  <si>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</si>
  <si>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</si>
  <si>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</si>
  <si>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</si>
  <si>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</si>
  <si>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</si>
  <si>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</si>
  <si>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</si>
  <si>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</si>
  <si>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</si>
  <si>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</si>
  <si>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</si>
  <si>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</si>
  <si>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</si>
  <si>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</si>
  <si>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</si>
  <si>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</si>
  <si>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</si>
  <si>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</si>
  <si>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</si>
  <si>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</si>
  <si>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</si>
  <si>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</si>
  <si>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</si>
  <si>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</si>
  <si>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</si>
  <si>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</si>
  <si>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</si>
  <si>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</si>
  <si>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</si>
  <si>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</si>
  <si>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</si>
  <si>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</si>
  <si>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</si>
  <si>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</si>
  <si>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</si>
  <si>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</si>
  <si>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</si>
  <si>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</si>
  <si>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</si>
  <si>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</si>
  <si>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</si>
  <si>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</si>
  <si>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</si>
  <si>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</si>
  <si>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</si>
  <si>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</si>
  <si>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</si>
  <si>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</si>
  <si>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</si>
  <si>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</si>
  <si>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</si>
  <si>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</si>
  <si>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</si>
  <si>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</si>
  <si>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</si>
  <si>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</si>
  <si>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</si>
  <si>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</si>
  <si>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</si>
  <si>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</si>
  <si>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</si>
  <si>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</si>
  <si>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</si>
  <si>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</si>
  <si>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</si>
  <si>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</si>
  <si>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</si>
  <si>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</si>
  <si>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</si>
  <si>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</si>
  <si>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</si>
  <si>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</si>
  <si>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</si>
  <si>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</si>
  <si>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</si>
  <si>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</si>
  <si>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</si>
  <si>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</si>
  <si>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</si>
  <si>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</si>
  <si>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</si>
  <si>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</si>
  <si>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</si>
  <si>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</si>
  <si>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</si>
  <si>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</si>
  <si>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</si>
  <si>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</si>
  <si>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</si>
  <si>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</si>
  <si>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</si>
  <si>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</si>
  <si>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</si>
  <si>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</si>
  <si>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</si>
  <si>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</si>
  <si>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</si>
  <si>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</si>
  <si>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</si>
  <si>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</si>
  <si>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</si>
  <si>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</si>
  <si>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</si>
  <si>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</si>
  <si>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</si>
  <si>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</si>
  <si>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</si>
  <si>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</si>
  <si>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</si>
  <si>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</si>
  <si>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</si>
  <si>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</si>
  <si>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</si>
  <si>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</si>
  <si>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</si>
  <si>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</si>
  <si>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</si>
  <si>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</si>
  <si>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</si>
  <si>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</si>
  <si>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</si>
  <si>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</si>
  <si>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</si>
  <si>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</si>
  <si>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</si>
  <si>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</si>
  <si>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</si>
  <si>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</si>
  <si>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</si>
  <si>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</si>
  <si>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</si>
  <si>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</si>
  <si>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</si>
  <si>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</si>
  <si>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</si>
  <si>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</si>
  <si>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</si>
  <si>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</si>
  <si>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</si>
  <si>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</si>
  <si>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</si>
  <si>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</si>
  <si>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</si>
  <si>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</si>
  <si>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</si>
  <si>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</si>
  <si>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</si>
  <si>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</si>
  <si>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</si>
  <si>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</si>
  <si>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</si>
  <si>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</si>
  <si>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</si>
  <si>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</si>
  <si>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</si>
  <si>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</si>
  <si>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</si>
  <si>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</si>
  <si>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</si>
  <si>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</si>
  <si>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</si>
  <si>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</si>
  <si>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</si>
  <si>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</si>
  <si>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</si>
  <si>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</si>
  <si>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</si>
  <si>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</si>
  <si>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</si>
  <si>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</si>
  <si>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</si>
  <si>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</si>
  <si>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</si>
  <si>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</si>
  <si>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</si>
  <si>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</si>
  <si>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</si>
  <si>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</si>
  <si>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</si>
  <si>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</si>
  <si>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</si>
  <si>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</si>
  <si>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</si>
  <si>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</si>
  <si>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</si>
  <si>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</si>
  <si>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</si>
  <si>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</si>
  <si>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</si>
  <si>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</si>
  <si>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</si>
  <si>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</si>
  <si>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</si>
  <si>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</si>
  <si>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</si>
  <si>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</si>
  <si>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</si>
  <si>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</si>
  <si>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</si>
  <si>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</si>
  <si>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</si>
  <si>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</si>
  <si>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</si>
  <si>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</si>
  <si>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</si>
  <si>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</si>
  <si>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</si>
  <si>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</si>
  <si>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</si>
  <si>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</si>
  <si>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</si>
  <si>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</si>
  <si>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</si>
  <si>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</si>
  <si>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</si>
  <si>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</si>
  <si>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</si>
  <si>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</si>
  <si>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</si>
  <si>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</si>
  <si>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</si>
  <si>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</si>
  <si>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</si>
  <si>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</si>
  <si>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</si>
  <si>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</si>
  <si>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</si>
  <si>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</si>
  <si>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</si>
  <si>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</si>
  <si>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</si>
  <si>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</si>
  <si>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</si>
  <si>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</si>
  <si>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</si>
  <si>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</si>
  <si>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</si>
  <si>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</si>
  <si>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</si>
  <si>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</si>
  <si>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</si>
  <si>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</si>
  <si>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</si>
  <si>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</si>
  <si>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</si>
  <si>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</si>
  <si>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</si>
  <si>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</si>
  <si>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</si>
  <si>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</si>
  <si>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</si>
  <si>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</si>
  <si>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</si>
  <si>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</si>
  <si>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</si>
  <si>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</si>
  <si>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</si>
  <si>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</si>
  <si>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</si>
  <si>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</si>
  <si>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</si>
  <si>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</si>
  <si>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</si>
  <si>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</si>
  <si>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</si>
  <si>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</si>
  <si>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</si>
  <si>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</si>
  <si>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</si>
  <si>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</si>
  <si>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</si>
  <si>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</si>
  <si>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</si>
  <si>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</si>
  <si>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</si>
  <si>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</si>
  <si>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</si>
  <si>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</si>
  <si>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</si>
  <si>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</si>
  <si>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</si>
  <si>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</si>
  <si>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</si>
  <si>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</si>
  <si>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</si>
  <si>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</si>
  <si>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</si>
  <si>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</si>
  <si>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</si>
  <si>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</si>
  <si>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</si>
  <si>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</si>
  <si>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</si>
  <si>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</si>
  <si>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</si>
  <si>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</si>
  <si>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</si>
  <si>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</si>
  <si>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</si>
  <si>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</si>
  <si>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</si>
  <si>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</si>
  <si>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</si>
  <si>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</si>
  <si>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</si>
  <si>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</si>
  <si>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</si>
  <si>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</si>
  <si>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</si>
  <si>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</si>
  <si>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</si>
  <si>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</si>
  <si>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</si>
  <si>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</si>
  <si>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</si>
  <si>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</si>
  <si>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</si>
  <si>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</si>
  <si>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</si>
  <si>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</si>
  <si>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</si>
  <si>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</si>
  <si>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</si>
  <si>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</si>
  <si>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</si>
  <si>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</si>
  <si>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</si>
  <si>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</si>
  <si>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</si>
  <si>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</si>
  <si>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</si>
  <si>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</si>
  <si>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</si>
  <si>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</si>
  <si>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</si>
  <si>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</si>
  <si>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</si>
  <si>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</si>
  <si>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</si>
  <si>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</si>
  <si>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</si>
  <si>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</si>
  <si>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</si>
  <si>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</si>
  <si>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</si>
  <si>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</si>
  <si>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</si>
  <si>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</si>
  <si>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</si>
  <si>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</si>
  <si>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</si>
  <si>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</si>
  <si>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</si>
  <si>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</si>
  <si>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</si>
  <si>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</si>
  <si>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</si>
  <si>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</si>
  <si>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</si>
  <si>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</si>
  <si>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</si>
  <si>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</si>
  <si>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</si>
  <si>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</si>
  <si>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</si>
  <si>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</si>
  <si>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</si>
  <si>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</si>
  <si>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</si>
  <si>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</si>
  <si>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</si>
  <si>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</si>
  <si>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</si>
  <si>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</si>
  <si>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</si>
  <si>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</si>
  <si>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</si>
  <si>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</si>
  <si>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</si>
  <si>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</si>
  <si>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</si>
  <si>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</si>
  <si>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</si>
  <si>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</si>
  <si>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</si>
  <si>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</si>
  <si>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</si>
  <si>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</si>
  <si>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</si>
  <si>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</si>
  <si>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</si>
  <si>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</si>
  <si>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</si>
  <si>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</si>
  <si>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</si>
  <si>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</si>
  <si>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</si>
  <si>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</si>
  <si>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</si>
  <si>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</si>
  <si>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</si>
  <si>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</si>
  <si>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</si>
  <si>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</si>
  <si>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</si>
  <si>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</si>
  <si>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</si>
  <si>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</si>
  <si>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</si>
  <si>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</si>
  <si>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</si>
  <si>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</si>
  <si>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</si>
  <si>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</si>
  <si>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</si>
  <si>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</si>
  <si>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</si>
  <si>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</si>
  <si>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</si>
  <si>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</si>
  <si>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</si>
  <si>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</si>
  <si>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</si>
  <si>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</si>
  <si>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</si>
  <si>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</si>
  <si>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</si>
  <si>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</si>
  <si>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</si>
  <si>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</si>
  <si>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</si>
  <si>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</si>
  <si>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</si>
  <si>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</si>
  <si>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</si>
  <si>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</si>
  <si>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</si>
  <si>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</si>
  <si>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</si>
  <si>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</si>
  <si>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</si>
  <si>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</si>
  <si>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</si>
  <si>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</si>
  <si>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</si>
  <si>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</si>
  <si>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</si>
  <si>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</si>
  <si>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</si>
  <si>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</si>
  <si>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</si>
  <si>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</si>
  <si>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</si>
  <si>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</si>
  <si>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</si>
  <si>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</si>
  <si>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</si>
  <si>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</si>
  <si>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</si>
  <si>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</si>
  <si>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</si>
  <si>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</si>
  <si>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</si>
  <si>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</si>
  <si>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</si>
  <si>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</si>
  <si>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</si>
  <si>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</si>
  <si>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</si>
  <si>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</si>
  <si>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</si>
  <si>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</si>
  <si>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</si>
  <si>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</si>
  <si>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</si>
  <si>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</si>
  <si>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</si>
  <si>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</si>
  <si>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</si>
  <si>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</si>
  <si>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</si>
  <si>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</si>
  <si>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</si>
  <si>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</si>
  <si>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</si>
  <si>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</si>
  <si>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</si>
  <si>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</si>
  <si>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</si>
  <si>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</si>
  <si>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</si>
  <si>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</si>
  <si>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</si>
  <si>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</si>
  <si>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</si>
  <si>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</si>
  <si>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</si>
  <si>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</si>
  <si>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</si>
  <si>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</si>
  <si>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</si>
  <si>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</si>
  <si>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</si>
  <si>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</si>
  <si>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</si>
  <si>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</si>
  <si>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</si>
  <si>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</si>
  <si>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</si>
  <si>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</si>
  <si>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</si>
  <si>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</si>
  <si>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</si>
  <si>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</si>
  <si>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</si>
  <si>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</si>
  <si>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</si>
  <si>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</si>
  <si>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</si>
  <si>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</si>
  <si>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</si>
  <si>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</si>
  <si>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</si>
  <si>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</si>
  <si>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</si>
  <si>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</si>
  <si>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</si>
  <si>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</si>
  <si>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</si>
  <si>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</si>
  <si>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</si>
  <si>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</si>
  <si>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</si>
  <si>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</si>
  <si>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</si>
  <si>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</si>
  <si>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</si>
  <si>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</si>
  <si>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</si>
  <si>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</si>
  <si>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</si>
  <si>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</si>
  <si>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</si>
  <si>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</si>
  <si>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</si>
  <si>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</si>
  <si>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</si>
  <si>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</si>
  <si>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</si>
  <si>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</si>
  <si>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</si>
  <si>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</si>
  <si>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</si>
  <si>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</si>
  <si>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</si>
  <si>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</si>
  <si>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</si>
  <si>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</si>
  <si>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</si>
  <si>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</si>
  <si>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</si>
  <si>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</si>
  <si>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</si>
  <si>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</si>
  <si>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</si>
  <si>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</si>
  <si>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</si>
  <si>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</si>
  <si>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</si>
  <si>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</si>
  <si>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</si>
  <si>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</si>
  <si>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</si>
  <si>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</si>
  <si>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</si>
  <si>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</si>
  <si>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</si>
  <si>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</si>
  <si>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</si>
  <si>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</si>
  <si>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</si>
  <si>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</si>
  <si>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</si>
  <si>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</si>
  <si>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</si>
  <si>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</si>
  <si>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</si>
  <si>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</si>
  <si>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</si>
  <si>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</si>
  <si>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</si>
  <si>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</si>
  <si>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</si>
  <si>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</si>
  <si>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</si>
  <si>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</si>
  <si>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</si>
  <si>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</si>
  <si>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</si>
  <si>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</si>
  <si>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</si>
  <si>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</si>
  <si>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</si>
  <si>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</si>
  <si>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</si>
  <si>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</si>
  <si>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</si>
  <si>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</si>
  <si>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</si>
  <si>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</si>
  <si>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</si>
  <si>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</si>
  <si>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</si>
  <si>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</si>
  <si>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</si>
  <si>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</si>
  <si>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</si>
  <si>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</si>
  <si>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</si>
  <si>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</si>
  <si>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</si>
  <si>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</si>
  <si>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</si>
  <si>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</si>
  <si>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</si>
  <si>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</si>
  <si>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</si>
  <si>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</si>
  <si>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</si>
  <si>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</si>
  <si>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</si>
  <si>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</si>
  <si>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</si>
  <si>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</si>
  <si>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</si>
  <si>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</si>
  <si>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</si>
  <si>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</si>
  <si>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</si>
  <si>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</si>
  <si>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</si>
  <si>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</si>
  <si>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</si>
  <si>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</si>
  <si>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</si>
  <si>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</si>
  <si>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</si>
  <si>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</si>
  <si>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</si>
  <si>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</si>
  <si>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</si>
  <si>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</si>
  <si>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</si>
  <si>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</si>
  <si>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</si>
  <si>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</si>
  <si>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</si>
  <si>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</si>
  <si>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</si>
  <si>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</si>
  <si>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</si>
  <si>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</si>
  <si>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</si>
  <si>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</si>
  <si>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</si>
  <si>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</si>
  <si>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</si>
  <si>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</si>
  <si>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</si>
  <si>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</si>
  <si>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</si>
  <si>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</si>
  <si>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</si>
  <si>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</si>
  <si>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</si>
  <si>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</si>
  <si>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</si>
  <si>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</si>
  <si>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</si>
  <si>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</si>
  <si>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</si>
  <si>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</si>
  <si>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</si>
  <si>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</si>
  <si>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</si>
  <si>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</si>
  <si>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</si>
  <si>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</si>
  <si>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</si>
  <si>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</si>
  <si>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</si>
  <si>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</si>
  <si>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</si>
  <si>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</si>
  <si>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</si>
  <si>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</si>
  <si>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</si>
  <si>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</si>
  <si>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</si>
  <si>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</si>
  <si>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</si>
  <si>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</si>
  <si>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</si>
  <si>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</si>
  <si>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</si>
  <si>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</si>
  <si>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</si>
  <si>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</si>
  <si>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</si>
  <si>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</si>
  <si>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</si>
  <si>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</si>
  <si>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</si>
  <si>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</si>
  <si>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</si>
  <si>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</si>
  <si>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</si>
  <si>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</si>
  <si>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</si>
  <si>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</si>
  <si>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</si>
  <si>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</si>
  <si>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</si>
  <si>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</si>
  <si>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</si>
  <si>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</si>
  <si>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</si>
  <si>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</si>
  <si>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</si>
  <si>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</si>
  <si>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</si>
  <si>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</si>
  <si>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</si>
  <si>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</si>
  <si>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</si>
  <si>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</si>
  <si>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</si>
  <si>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</si>
  <si>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</si>
  <si>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</si>
  <si>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</si>
  <si>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</si>
  <si>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</si>
  <si>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</si>
  <si>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</si>
  <si>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</si>
  <si>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</si>
  <si>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</si>
  <si>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</si>
  <si>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</si>
  <si>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</si>
  <si>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</si>
  <si>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</si>
  <si>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</si>
  <si>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</si>
  <si>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</si>
  <si>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</si>
  <si>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</si>
  <si>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</si>
  <si>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</si>
  <si>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</si>
  <si>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</si>
  <si>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</si>
  <si>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</si>
  <si>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</si>
  <si>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</si>
  <si>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</si>
  <si>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</si>
  <si>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</si>
  <si>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</si>
  <si>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</si>
  <si>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</si>
  <si>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</si>
  <si>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</si>
  <si>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</si>
  <si>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</si>
  <si>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</si>
  <si>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</si>
  <si>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</si>
  <si>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</si>
  <si>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</si>
  <si>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</si>
  <si>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</si>
  <si>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</si>
  <si>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</si>
  <si>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</si>
  <si>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</si>
  <si>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</si>
  <si>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</si>
  <si>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</si>
  <si>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</si>
  <si>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</si>
  <si>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</si>
  <si>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</si>
  <si>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</si>
  <si>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</si>
  <si>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</si>
  <si>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</si>
  <si>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</si>
  <si>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</si>
  <si>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</si>
  <si>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</si>
  <si>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</si>
  <si>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</si>
  <si>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</si>
  <si>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</si>
  <si>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</si>
  <si>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</si>
  <si>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</si>
  <si>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</si>
  <si>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</si>
  <si>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</si>
  <si>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</si>
  <si>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</si>
  <si>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</si>
  <si>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</si>
  <si>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</si>
  <si>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</si>
  <si>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</si>
  <si>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</si>
  <si>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</si>
  <si>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</si>
  <si>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</si>
  <si>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</si>
  <si>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</si>
  <si>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</si>
  <si>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</si>
  <si>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</si>
  <si>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</si>
  <si>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</si>
  <si>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</si>
  <si>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</si>
  <si>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</si>
  <si>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</si>
  <si>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</si>
  <si>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</si>
  <si>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</si>
  <si>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</si>
  <si>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</si>
  <si>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</si>
  <si>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</si>
  <si>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</si>
  <si>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</si>
  <si>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</si>
  <si>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</si>
  <si>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</si>
  <si>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</si>
  <si>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</si>
  <si>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</si>
  <si>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</si>
  <si>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</si>
  <si>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</si>
  <si>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</si>
  <si>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</si>
  <si>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</si>
  <si>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</si>
  <si>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</si>
  <si>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</si>
  <si>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</si>
  <si>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</si>
  <si>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</si>
  <si>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</si>
  <si>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</si>
  <si>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</si>
  <si>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</si>
  <si>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</si>
  <si>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</si>
  <si>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</si>
  <si>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</si>
  <si>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</si>
  <si>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</si>
  <si>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</si>
  <si>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</si>
  <si>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</si>
  <si>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</si>
  <si>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</si>
  <si>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</si>
  <si>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</si>
  <si>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</si>
  <si>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</si>
  <si>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</si>
  <si>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</si>
  <si>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</si>
  <si>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</si>
  <si>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</si>
  <si>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</si>
  <si>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</si>
  <si>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</si>
  <si>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</si>
  <si>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</si>
  <si>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</si>
  <si>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</si>
  <si>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</si>
  <si>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</si>
  <si>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</si>
  <si>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</si>
  <si>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</si>
  <si>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</si>
  <si>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</si>
  <si>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</si>
  <si>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</si>
  <si>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</si>
  <si>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</si>
  <si>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</si>
  <si>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</si>
  <si>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</si>
  <si>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</si>
  <si>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</si>
  <si>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</si>
  <si>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</si>
  <si>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</si>
  <si>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</si>
  <si>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</si>
  <si>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</si>
  <si>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</si>
  <si>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</si>
  <si>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</si>
  <si>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</si>
  <si>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</si>
  <si>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</si>
  <si>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</si>
  <si>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</si>
  <si>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</si>
  <si>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</si>
  <si>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</si>
  <si>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</si>
  <si>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</si>
  <si>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</si>
  <si>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</si>
  <si>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</si>
  <si>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</si>
  <si>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</si>
  <si>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</si>
  <si>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</si>
  <si>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</si>
  <si>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</si>
  <si>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</si>
  <si>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</si>
  <si>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</si>
  <si>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</si>
  <si>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</si>
  <si>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</si>
  <si>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</si>
  <si>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</si>
  <si>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</si>
  <si>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</si>
  <si>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</si>
  <si>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</si>
  <si>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</si>
  <si>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</si>
  <si>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</si>
  <si>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</si>
  <si>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</si>
  <si>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</si>
  <si>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</si>
  <si>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</si>
  <si>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</si>
  <si>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</si>
  <si>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</si>
  <si>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</si>
  <si>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</si>
  <si>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</si>
  <si>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</si>
  <si>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</si>
  <si>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</si>
  <si>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</si>
  <si>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</si>
  <si>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</si>
  <si>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</si>
  <si>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</si>
  <si>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</si>
  <si>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</si>
  <si>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</si>
  <si>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</si>
  <si>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</si>
  <si>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</si>
  <si>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</si>
  <si>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</si>
  <si>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</si>
  <si>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</si>
  <si>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</si>
  <si>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</si>
  <si>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</si>
  <si>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</si>
  <si>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</si>
  <si>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</si>
  <si>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</si>
  <si>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</si>
  <si>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</si>
  <si>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</si>
  <si>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</si>
  <si>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</si>
  <si>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</si>
  <si>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</si>
  <si>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</si>
  <si>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</si>
  <si>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</si>
  <si>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</si>
  <si>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</si>
  <si>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</si>
  <si>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</si>
  <si>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</si>
  <si>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</si>
  <si>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</si>
  <si>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</si>
  <si>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</si>
  <si>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</si>
  <si>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</si>
  <si>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</si>
  <si>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</si>
  <si>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</si>
  <si>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</si>
  <si>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</si>
  <si>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</si>
  <si>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</si>
  <si>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</si>
  <si>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</si>
  <si>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</si>
  <si>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</si>
  <si>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</si>
  <si>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</si>
  <si>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</si>
  <si>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</si>
  <si>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</si>
  <si>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</si>
  <si>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</si>
  <si>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</si>
  <si>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</si>
  <si>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</si>
  <si>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</si>
  <si>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</si>
  <si>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</si>
  <si>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</si>
  <si>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</si>
  <si>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</si>
  <si>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</si>
  <si>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</si>
  <si>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</si>
  <si>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</si>
  <si>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</si>
  <si>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</si>
  <si>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</si>
  <si>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</si>
  <si>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</si>
  <si>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</si>
  <si>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</si>
  <si>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</si>
  <si>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</si>
  <si>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</si>
  <si>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</si>
  <si>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</si>
  <si>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</si>
  <si>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</si>
  <si>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</si>
  <si>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</si>
  <si>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</si>
  <si>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</si>
  <si>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</si>
  <si>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</si>
  <si>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</si>
  <si>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</si>
  <si>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</si>
  <si>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</si>
  <si>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</si>
  <si>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</si>
  <si>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</si>
  <si>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</si>
  <si>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</si>
  <si>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</si>
  <si>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</si>
  <si>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</si>
  <si>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</si>
  <si>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</si>
  <si>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</si>
  <si>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</si>
  <si>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</si>
  <si>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</si>
  <si>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</si>
  <si>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</si>
  <si>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</si>
  <si>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</si>
  <si>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</si>
  <si>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</si>
  <si>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</si>
  <si>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</si>
  <si>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</si>
  <si>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</si>
  <si>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</si>
  <si>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</si>
  <si>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</si>
  <si>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</si>
  <si>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</si>
  <si>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</si>
  <si>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</si>
  <si>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</si>
  <si>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</si>
  <si>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</si>
  <si>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</si>
  <si>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</si>
  <si>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</si>
  <si>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</si>
  <si>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</si>
  <si>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</si>
  <si>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</si>
  <si>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</si>
  <si>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</si>
  <si>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</si>
  <si>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</si>
  <si>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</si>
  <si>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</si>
  <si>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</si>
  <si>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</si>
  <si>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</si>
  <si>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</si>
  <si>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</si>
  <si>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</si>
  <si>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</si>
  <si>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</si>
  <si>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</si>
  <si>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</si>
  <si>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</si>
  <si>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</si>
  <si>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</si>
  <si>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</si>
  <si>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</si>
  <si>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</si>
  <si>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</si>
  <si>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</si>
  <si>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</si>
  <si>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</si>
  <si>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</si>
  <si>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</si>
  <si>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</si>
  <si>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</si>
  <si>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</si>
  <si>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</si>
  <si>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</si>
  <si>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</si>
  <si>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</si>
  <si>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</si>
  <si>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</si>
  <si>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</si>
  <si>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</si>
  <si>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</si>
  <si>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</si>
  <si>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</si>
  <si>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</si>
  <si>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</si>
  <si>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</si>
  <si>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</si>
  <si>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</si>
  <si>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</si>
  <si>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</si>
  <si>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</si>
  <si>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</si>
  <si>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</si>
  <si>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</si>
  <si>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</si>
  <si>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</si>
  <si>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</si>
  <si>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</si>
  <si>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</si>
  <si>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</si>
  <si>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</si>
  <si>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</si>
  <si>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</si>
  <si>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</si>
  <si>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</si>
  <si>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</si>
  <si>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</si>
  <si>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</si>
  <si>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</si>
  <si>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</si>
  <si>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</si>
  <si>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</si>
  <si>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</si>
  <si>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</si>
  <si>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</si>
  <si>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</si>
  <si>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</si>
  <si>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</si>
  <si>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</si>
  <si>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</si>
  <si>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</si>
  <si>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</si>
  <si>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</si>
  <si>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</si>
  <si>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</si>
  <si>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</si>
  <si>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</si>
  <si>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</si>
  <si>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</si>
  <si>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</si>
  <si>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</si>
  <si>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</si>
  <si>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</si>
  <si>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</si>
  <si>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</si>
  <si>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</si>
  <si>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</si>
  <si>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</si>
  <si>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</si>
  <si>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</si>
  <si>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</si>
  <si>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</si>
  <si>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</si>
  <si>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</si>
  <si>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</si>
  <si>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</si>
  <si>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</si>
  <si>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</si>
  <si>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</si>
  <si>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</si>
  <si>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</si>
  <si>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</si>
  <si>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</si>
  <si>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</si>
  <si>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</si>
  <si>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</si>
  <si>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</si>
  <si>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</si>
  <si>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</si>
  <si>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</si>
  <si>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</si>
  <si>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</si>
  <si>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</si>
  <si>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</si>
  <si>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</si>
  <si>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</si>
  <si>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</si>
  <si>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</si>
  <si>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</si>
  <si>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</si>
  <si>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</si>
  <si>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</si>
  <si>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</si>
  <si>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</si>
  <si>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</si>
  <si>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</si>
  <si>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</si>
  <si>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</si>
  <si>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</si>
  <si>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</si>
  <si>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</si>
  <si>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</si>
  <si>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</si>
  <si>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</si>
  <si>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</si>
  <si>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</si>
  <si>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</si>
  <si>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</si>
  <si>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</si>
  <si>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</si>
  <si>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</si>
  <si>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</si>
  <si>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</si>
  <si>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</si>
  <si>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</si>
  <si>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</si>
  <si>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</si>
  <si>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</si>
  <si>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</si>
  <si>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</si>
  <si>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</si>
  <si>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</si>
  <si>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</si>
  <si>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</si>
  <si>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</si>
  <si>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</si>
  <si>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</si>
  <si>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</si>
  <si>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</si>
  <si>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</si>
  <si>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</si>
  <si>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</si>
  <si>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</si>
  <si>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</si>
  <si>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</si>
  <si>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</si>
  <si>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</si>
  <si>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</si>
  <si>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</si>
  <si>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</si>
  <si>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</si>
  <si>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</si>
  <si>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</si>
  <si>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</si>
  <si>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</si>
  <si>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</si>
  <si>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</si>
  <si>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</si>
  <si>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</si>
  <si>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</si>
  <si>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</si>
  <si>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</si>
  <si>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</si>
  <si>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</si>
  <si>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</si>
  <si>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</si>
  <si>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</si>
  <si>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</si>
  <si>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</si>
  <si>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</si>
  <si>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</si>
  <si>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</si>
  <si>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</si>
  <si>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</si>
  <si>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</si>
  <si>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</si>
  <si>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</si>
  <si>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</si>
  <si>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</si>
  <si>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</si>
  <si>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</si>
  <si>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</si>
  <si>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</si>
  <si>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</si>
  <si>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</si>
  <si>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</si>
  <si>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</si>
  <si>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</si>
  <si>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</si>
  <si>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</si>
  <si>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</si>
  <si>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</si>
  <si>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</si>
  <si>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</si>
  <si>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</si>
  <si>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</si>
  <si>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</si>
  <si>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</si>
  <si>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</si>
  <si>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</si>
  <si>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</si>
  <si>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</si>
  <si>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</si>
  <si>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</si>
  <si>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</si>
  <si>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</si>
  <si>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</si>
  <si>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</si>
  <si>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</si>
  <si>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</si>
  <si>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</si>
  <si>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</si>
  <si>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</si>
  <si>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</si>
  <si>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</si>
  <si>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</si>
  <si>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</si>
  <si>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</si>
  <si>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</si>
  <si>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</si>
  <si>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</si>
  <si>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</si>
  <si>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</si>
  <si>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</si>
  <si>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</si>
  <si>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</si>
  <si>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</si>
  <si>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</si>
  <si>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</si>
  <si>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</si>
  <si>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</si>
  <si>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</si>
  <si>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</si>
  <si>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</si>
  <si>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</si>
  <si>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</si>
  <si>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</si>
  <si>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</si>
  <si>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</si>
  <si>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</si>
  <si>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</si>
  <si>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</si>
  <si>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</si>
  <si>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</si>
  <si>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</si>
  <si>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</si>
  <si>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</si>
  <si>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</si>
  <si>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</si>
  <si>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</si>
  <si>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</si>
  <si>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</si>
  <si>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</si>
  <si>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</si>
  <si>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</si>
  <si>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</si>
  <si>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</si>
  <si>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</si>
  <si>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</si>
  <si>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</si>
  <si>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</si>
  <si>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</si>
  <si>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</si>
  <si>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</si>
  <si>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</si>
  <si>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</si>
  <si>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</si>
  <si>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</si>
  <si>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</si>
  <si>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</si>
  <si>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</si>
  <si>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</si>
  <si>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</si>
  <si>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</si>
  <si>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</si>
  <si>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</si>
  <si>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</si>
  <si>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</si>
  <si>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</si>
  <si>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</si>
  <si>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</si>
  <si>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</si>
  <si>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</si>
  <si>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</si>
  <si>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</si>
  <si>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</si>
  <si>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</si>
  <si>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</si>
  <si>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</si>
  <si>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</si>
  <si>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</si>
  <si>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</si>
  <si>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</si>
  <si>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</si>
  <si>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</si>
  <si>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</si>
  <si>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</si>
  <si>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</si>
  <si>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</si>
  <si>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</si>
  <si>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</si>
  <si>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</si>
  <si>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</si>
  <si>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</si>
  <si>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</si>
  <si>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</si>
  <si>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</si>
  <si>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</si>
  <si>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</si>
  <si>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</si>
  <si>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</si>
  <si>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</si>
  <si>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</si>
  <si>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</si>
  <si>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</si>
  <si>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</si>
  <si>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</si>
  <si>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</si>
  <si>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</si>
  <si>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</si>
  <si>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</si>
  <si>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</si>
  <si>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</si>
  <si>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</si>
  <si>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</si>
  <si>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</si>
  <si>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</si>
  <si>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</si>
  <si>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</si>
  <si>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</si>
  <si>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</si>
  <si>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</si>
  <si>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</si>
  <si>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</si>
  <si>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</si>
  <si>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</si>
  <si>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</si>
  <si>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</si>
  <si>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</si>
  <si>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</si>
  <si>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</si>
  <si>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</si>
  <si>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</si>
  <si>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</si>
  <si>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</si>
  <si>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</si>
  <si>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</si>
  <si>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</si>
  <si>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</si>
  <si>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</si>
  <si>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</si>
  <si>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</si>
  <si>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</si>
  <si>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</si>
  <si>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</si>
  <si>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</si>
  <si>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</si>
  <si>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</si>
  <si>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</si>
  <si>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</si>
  <si>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</si>
  <si>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</si>
  <si>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</si>
  <si>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</si>
  <si>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</si>
  <si>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</si>
  <si>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</si>
  <si>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</si>
  <si>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</si>
  <si>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</si>
  <si>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</si>
  <si>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</si>
  <si>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</si>
  <si>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</si>
  <si>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</si>
  <si>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</si>
  <si>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</si>
  <si>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</si>
  <si>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</si>
  <si>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</si>
  <si>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</si>
  <si>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</si>
  <si>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</si>
  <si>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</si>
  <si>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</si>
  <si>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</si>
  <si>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</si>
  <si>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</si>
  <si>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</si>
  <si>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</si>
  <si>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</si>
  <si>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</si>
  <si>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</si>
  <si>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</si>
  <si>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</si>
  <si>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</si>
  <si>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</si>
  <si>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</si>
  <si>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</si>
  <si>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</si>
  <si>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</si>
  <si>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</si>
  <si>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</si>
  <si>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</si>
  <si>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</si>
  <si>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</si>
  <si>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</si>
  <si>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</si>
  <si>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</si>
  <si>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</si>
  <si>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</si>
  <si>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</si>
  <si>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</si>
  <si>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</si>
  <si>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</si>
  <si>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</si>
  <si>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</si>
  <si>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</si>
  <si>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</si>
  <si>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</si>
  <si>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</si>
  <si>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</si>
  <si>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</si>
  <si>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</si>
  <si>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</si>
  <si>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</si>
  <si>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</si>
  <si>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</si>
  <si>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</si>
  <si>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</si>
  <si>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</si>
  <si>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</si>
  <si>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</si>
  <si>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</si>
  <si>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</si>
  <si>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</si>
  <si>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</si>
  <si>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</si>
  <si>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</si>
  <si>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</si>
  <si>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</si>
  <si>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</si>
  <si>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</si>
  <si>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</si>
  <si>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</si>
  <si>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</si>
  <si>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</si>
  <si>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</si>
  <si>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</si>
  <si>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</si>
  <si>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</si>
  <si>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</si>
  <si>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</si>
  <si>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</si>
  <si>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</si>
  <si>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</si>
  <si>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</si>
  <si>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</si>
  <si>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</si>
  <si>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</si>
  <si>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</si>
  <si>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</si>
  <si>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</si>
  <si>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</si>
  <si>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</si>
  <si>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</si>
  <si>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</si>
  <si>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</si>
  <si>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</si>
  <si>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</si>
  <si>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</si>
  <si>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</si>
  <si>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</si>
  <si>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</si>
  <si>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</si>
  <si>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</si>
  <si>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</si>
  <si>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</si>
  <si>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</si>
  <si>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</si>
  <si>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</si>
  <si>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</si>
  <si>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</si>
  <si>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</si>
  <si>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</si>
  <si>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</si>
  <si>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</si>
  <si>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</si>
  <si>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</si>
  <si>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</si>
  <si>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</si>
  <si>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</si>
  <si>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</si>
  <si>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</si>
  <si>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</si>
  <si>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</si>
  <si>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</si>
  <si>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</si>
  <si>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</si>
  <si>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</si>
  <si>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</si>
  <si>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</si>
  <si>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</si>
  <si>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</si>
  <si>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</si>
  <si>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</si>
  <si>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</si>
  <si>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</si>
  <si>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</si>
  <si>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</si>
  <si>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</si>
  <si>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</si>
  <si>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</si>
  <si>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</si>
  <si>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</si>
  <si>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</si>
  <si>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</si>
  <si>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</si>
  <si>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</si>
  <si>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</si>
  <si>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</si>
  <si>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</si>
  <si>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</si>
  <si>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</si>
  <si>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</si>
  <si>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</si>
  <si>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</si>
  <si>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</si>
  <si>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</si>
  <si>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</si>
  <si>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</si>
  <si>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</si>
  <si>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</si>
  <si>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</si>
  <si>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</si>
  <si>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</si>
  <si>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</si>
  <si>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</si>
  <si>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</si>
  <si>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</si>
  <si>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</si>
  <si>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</si>
  <si>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</si>
  <si>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</si>
  <si>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</si>
  <si>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</si>
  <si>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</si>
  <si>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</si>
  <si>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</si>
  <si>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</si>
  <si>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</si>
  <si>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</si>
  <si>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</si>
  <si>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</si>
  <si>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</si>
  <si>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</si>
  <si>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</si>
  <si>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</si>
  <si>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</si>
  <si>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</si>
  <si>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</si>
  <si>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</si>
  <si>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</si>
  <si>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</si>
  <si>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</si>
  <si>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</si>
  <si>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</si>
  <si>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</si>
  <si>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</si>
  <si>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</si>
  <si>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</si>
  <si>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</si>
  <si>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</si>
  <si>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</si>
  <si>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</si>
  <si>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</si>
  <si>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</si>
  <si>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</si>
  <si>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</si>
  <si>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</si>
  <si>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</si>
  <si>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</si>
  <si>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</si>
  <si>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</si>
  <si>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</si>
  <si>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</si>
  <si>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</si>
  <si>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</si>
  <si>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</si>
  <si>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</si>
  <si>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</si>
  <si>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</si>
  <si>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</si>
  <si>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</si>
  <si>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</si>
  <si>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</si>
  <si>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</si>
  <si>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</si>
  <si>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</si>
  <si>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</si>
  <si>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</si>
  <si>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</si>
  <si>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</si>
  <si>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</si>
  <si>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</si>
  <si>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</si>
  <si>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</si>
  <si>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</si>
  <si>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</si>
  <si>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</si>
  <si>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</si>
  <si>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</si>
  <si>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</si>
  <si>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</si>
  <si>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</si>
  <si>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</si>
  <si>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</si>
  <si>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</si>
  <si>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</si>
  <si>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</si>
  <si>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</si>
  <si>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</si>
  <si>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</si>
  <si>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</si>
  <si>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</si>
  <si>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</si>
  <si>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</si>
  <si>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</si>
  <si>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</si>
  <si>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</si>
  <si>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</si>
  <si>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</si>
  <si>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</si>
  <si>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</si>
  <si>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</si>
  <si>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</si>
  <si>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</si>
  <si>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</si>
  <si>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</si>
  <si>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</si>
  <si>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</si>
  <si>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</si>
  <si>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</si>
  <si>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</si>
  <si>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</si>
  <si>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</si>
  <si>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</si>
  <si>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</si>
  <si>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</si>
  <si>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</si>
  <si>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</si>
  <si>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</si>
  <si>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</si>
  <si>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</si>
  <si>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</si>
  <si>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</si>
  <si>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</si>
  <si>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</si>
  <si>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</si>
  <si>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</si>
  <si>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</si>
  <si>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</si>
  <si>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</si>
  <si>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</si>
  <si>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</si>
  <si>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</si>
  <si>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</si>
  <si>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</si>
  <si>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</si>
  <si>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</si>
  <si>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</si>
  <si>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</si>
  <si>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</si>
  <si>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</si>
  <si>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</si>
  <si>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</si>
  <si>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</si>
  <si>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</si>
  <si>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</si>
  <si>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</si>
  <si>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</si>
  <si>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</si>
  <si>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</si>
  <si>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</si>
  <si>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</si>
  <si>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</si>
  <si>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</si>
  <si>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</si>
  <si>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</si>
  <si>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</si>
  <si>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</si>
  <si>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</si>
  <si>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</si>
  <si>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</si>
  <si>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</si>
  <si>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</si>
  <si>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</si>
  <si>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</si>
  <si>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</si>
  <si>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</si>
  <si>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</si>
  <si>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</si>
  <si>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</si>
  <si>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</si>
  <si>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</si>
  <si>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</si>
  <si>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</si>
  <si>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</si>
  <si>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</si>
  <si>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</si>
  <si>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</si>
  <si>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</si>
  <si>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</si>
  <si>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</si>
  <si>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</si>
  <si>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</si>
  <si>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</si>
  <si>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</si>
  <si>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</si>
  <si>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</si>
  <si>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</si>
  <si>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</si>
  <si>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</si>
  <si>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</si>
  <si>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</si>
  <si>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</si>
  <si>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</si>
  <si>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</si>
  <si>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</si>
  <si>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</si>
  <si>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</si>
  <si>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</si>
  <si>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</si>
  <si>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</si>
  <si>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</si>
  <si>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</si>
  <si>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</si>
  <si>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</si>
  <si>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</si>
  <si>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</si>
  <si>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</si>
  <si>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</si>
  <si>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</si>
  <si>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</si>
  <si>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</si>
  <si>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</si>
  <si>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</si>
  <si>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</si>
  <si>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</si>
  <si>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</si>
  <si>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</si>
  <si>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</si>
  <si>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</si>
  <si>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</si>
  <si>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</si>
  <si>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</si>
  <si>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</si>
  <si>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</si>
  <si>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</si>
  <si>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</si>
  <si>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</si>
  <si>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</si>
  <si>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</si>
  <si>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</si>
  <si>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</si>
  <si>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</si>
  <si>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</si>
  <si>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</si>
  <si>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</si>
  <si>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</si>
  <si>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</si>
  <si>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</si>
  <si>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</si>
  <si>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</si>
  <si>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</si>
  <si>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</si>
  <si>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</si>
  <si>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</si>
  <si>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</si>
  <si>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</si>
  <si>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</si>
  <si>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</si>
  <si>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</si>
  <si>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</si>
  <si>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</si>
  <si>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</si>
  <si>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</si>
  <si>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</si>
  <si>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</si>
  <si>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</si>
  <si>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</si>
  <si>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</si>
  <si>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</si>
  <si>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</si>
  <si>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</si>
  <si>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</si>
  <si>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</si>
  <si>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</si>
  <si>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</si>
  <si>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</si>
  <si>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</si>
  <si>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</si>
  <si>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</si>
  <si>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</si>
  <si>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</si>
  <si>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</si>
  <si>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</si>
  <si>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</si>
  <si>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</si>
  <si>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</si>
  <si>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</si>
  <si>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</si>
  <si>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</si>
  <si>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</si>
  <si>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</si>
  <si>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</si>
  <si>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</si>
  <si>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</si>
  <si>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</si>
  <si>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</si>
  <si>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</si>
  <si>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</si>
  <si>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</si>
  <si>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</si>
  <si>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</si>
  <si>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</si>
  <si>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</si>
  <si>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</si>
  <si>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</si>
  <si>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</si>
  <si>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</si>
  <si>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</si>
  <si>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</si>
  <si>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</si>
  <si>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</si>
  <si>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</si>
  <si>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</si>
  <si>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</si>
  <si>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</si>
  <si>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</si>
  <si>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</si>
  <si>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</si>
  <si>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</si>
  <si>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</si>
  <si>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</si>
  <si>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</si>
  <si>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</si>
  <si>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</si>
  <si>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</si>
  <si>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</si>
  <si>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</si>
  <si>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</si>
  <si>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</si>
  <si>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</si>
  <si>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</si>
  <si>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</si>
  <si>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</si>
  <si>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</si>
  <si>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</si>
  <si>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</si>
  <si>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</si>
  <si>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</si>
  <si>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</si>
  <si>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</si>
  <si>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</si>
  <si>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</si>
  <si>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</si>
  <si>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</si>
  <si>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</si>
  <si>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</si>
  <si>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</si>
  <si>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</si>
  <si>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</si>
  <si>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</si>
  <si>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</si>
  <si>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</si>
  <si>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</si>
  <si>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</si>
  <si>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</si>
  <si>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</si>
  <si>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</si>
  <si>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</si>
  <si>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</si>
  <si>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</si>
  <si>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</si>
  <si>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</si>
  <si>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</si>
  <si>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</si>
  <si>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</si>
  <si>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</si>
  <si>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</si>
  <si>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</si>
  <si>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</si>
  <si>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</si>
  <si>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</si>
  <si>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</si>
  <si>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</si>
  <si>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</si>
  <si>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</si>
  <si>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</si>
  <si>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</si>
  <si>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</si>
  <si>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</si>
  <si>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</si>
  <si>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</si>
  <si>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</si>
  <si>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</si>
  <si>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</si>
  <si>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</si>
  <si>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</si>
  <si>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</si>
  <si>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</si>
  <si>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</si>
  <si>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</si>
  <si>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</si>
  <si>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</si>
  <si>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</si>
  <si>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</si>
  <si>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</si>
  <si>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</si>
  <si>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</si>
  <si>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</si>
  <si>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</si>
  <si>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</si>
  <si>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</si>
  <si>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</si>
  <si>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</si>
  <si>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</si>
  <si>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</si>
  <si>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</si>
  <si>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</si>
  <si>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</si>
  <si>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</si>
  <si>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</si>
  <si>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</si>
  <si>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</si>
  <si>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</si>
  <si>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</si>
  <si>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</si>
  <si>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</si>
  <si>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</si>
  <si>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</si>
  <si>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</si>
  <si>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</si>
  <si>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</si>
  <si>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</si>
  <si>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</si>
  <si>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</si>
  <si>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</si>
  <si>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</si>
  <si>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</si>
  <si>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</si>
  <si>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</si>
  <si>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</si>
  <si>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</si>
  <si>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</si>
  <si>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</si>
  <si>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</si>
  <si>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</si>
  <si>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</si>
  <si>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</si>
  <si>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</si>
  <si>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</si>
  <si>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</si>
  <si>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</si>
  <si>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</si>
  <si>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</si>
  <si>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</si>
  <si>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</si>
  <si>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</si>
  <si>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</si>
  <si>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</si>
  <si>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</si>
  <si>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</si>
  <si>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</si>
  <si>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</si>
  <si>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</si>
  <si>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</si>
  <si>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</si>
  <si>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</si>
  <si>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</si>
  <si>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</si>
  <si>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</si>
  <si>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</si>
  <si>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</si>
  <si>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</si>
  <si>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</si>
  <si>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</si>
  <si>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</si>
  <si>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</si>
  <si>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</si>
  <si>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</si>
  <si>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</si>
  <si>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</si>
  <si>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</si>
  <si>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</si>
  <si>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</si>
  <si>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</si>
  <si>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</si>
  <si>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</si>
  <si>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</si>
  <si>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</si>
  <si>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</si>
  <si>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</si>
  <si>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</si>
  <si>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</si>
  <si>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</si>
  <si>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</si>
  <si>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</si>
  <si>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</si>
  <si>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</si>
  <si>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</si>
  <si>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</si>
  <si>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</si>
  <si>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</si>
  <si>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</si>
  <si>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</si>
  <si>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</si>
  <si>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</si>
  <si>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</si>
  <si>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</si>
  <si>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</si>
  <si>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</si>
  <si>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</si>
  <si>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</si>
  <si>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</si>
  <si>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</si>
  <si>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</si>
  <si>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</si>
  <si>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</si>
  <si>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</si>
  <si>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</si>
  <si>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</si>
  <si>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</si>
  <si>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</si>
  <si>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</si>
  <si>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</si>
  <si>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</si>
  <si>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</si>
  <si>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</si>
  <si>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</si>
  <si>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</si>
  <si>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</si>
  <si>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</si>
  <si>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</si>
  <si>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</si>
  <si>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</si>
  <si>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</si>
  <si>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</si>
  <si>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</si>
  <si>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</si>
  <si>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</si>
  <si>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</si>
  <si>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</si>
  <si>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</si>
  <si>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</si>
  <si>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</si>
  <si>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</si>
  <si>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</si>
  <si>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</si>
  <si>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</si>
  <si>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</si>
  <si>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</si>
  <si>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</si>
  <si>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</si>
  <si>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</si>
  <si>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</si>
  <si>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</si>
  <si>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</si>
  <si>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</si>
  <si>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</si>
  <si>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</si>
  <si>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</si>
  <si>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</si>
  <si>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</si>
  <si>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</si>
  <si>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</si>
  <si>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</si>
  <si>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</si>
  <si>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</si>
  <si>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</si>
  <si>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</si>
  <si>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</si>
  <si>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</si>
  <si>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</si>
  <si>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</si>
  <si>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</si>
  <si>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</si>
  <si>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</si>
  <si>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</si>
  <si>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</si>
  <si>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</si>
  <si>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</si>
  <si>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</si>
  <si>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</si>
  <si>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</si>
  <si>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</si>
  <si>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</si>
  <si>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</si>
  <si>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</si>
  <si>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</si>
  <si>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</si>
  <si>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</si>
  <si>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</si>
  <si>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</si>
  <si>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</si>
  <si>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</si>
  <si>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</si>
  <si>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</si>
  <si>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</si>
  <si>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</si>
  <si>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</si>
  <si>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</si>
  <si>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</si>
  <si>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</si>
  <si>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</si>
  <si>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</si>
  <si>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</si>
  <si>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</si>
  <si>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</si>
  <si>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</si>
  <si>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</si>
  <si>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</si>
  <si>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</si>
  <si>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</si>
  <si>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</si>
  <si>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</si>
  <si>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</si>
  <si>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</si>
  <si>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</si>
  <si>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</si>
  <si>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</si>
  <si>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</si>
  <si>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</si>
  <si>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</si>
  <si>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</si>
  <si>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</si>
  <si>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</si>
  <si>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</si>
  <si>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</si>
  <si>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</si>
  <si>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</si>
  <si>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</si>
  <si>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</si>
  <si>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</si>
  <si>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</si>
  <si>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</si>
  <si>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</si>
  <si>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</si>
  <si>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</si>
  <si>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</si>
  <si>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</si>
  <si>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</si>
  <si>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</si>
  <si>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</si>
  <si>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</si>
  <si>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</si>
  <si>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</si>
  <si>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</si>
  <si>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</si>
  <si>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</si>
  <si>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</si>
  <si>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</si>
  <si>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</si>
  <si>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</si>
  <si>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</si>
  <si>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</si>
  <si>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</si>
  <si>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</si>
  <si>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</si>
  <si>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</si>
  <si>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</si>
  <si>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</si>
  <si>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</si>
  <si>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</si>
  <si>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</si>
  <si>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</si>
  <si>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</si>
  <si>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</si>
  <si>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</si>
  <si>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</si>
  <si>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</si>
  <si>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</si>
  <si>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</si>
  <si>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</si>
  <si>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</si>
  <si>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</si>
  <si>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</si>
  <si>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</si>
  <si>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</si>
  <si>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</si>
  <si>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</si>
  <si>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</si>
  <si>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</si>
  <si>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</si>
  <si>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</si>
  <si>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</si>
  <si>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</si>
  <si>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</si>
  <si>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</si>
  <si>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</si>
  <si>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</si>
  <si>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</si>
  <si>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</si>
  <si>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</si>
  <si>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</si>
  <si>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</si>
  <si>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</si>
  <si>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</si>
  <si>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</si>
  <si>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</si>
  <si>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</si>
  <si>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</si>
  <si>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</si>
  <si>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</si>
  <si>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</si>
  <si>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</si>
  <si>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</si>
  <si>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</si>
  <si>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</si>
  <si>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</si>
  <si>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</si>
  <si>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</si>
  <si>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</si>
  <si>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</si>
  <si>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</si>
  <si>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</si>
  <si>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</si>
  <si>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</si>
  <si>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</si>
  <si>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</si>
  <si>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</si>
  <si>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</si>
  <si>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</si>
  <si>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</si>
  <si>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</si>
  <si>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</si>
  <si>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</si>
  <si>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</si>
  <si>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</si>
  <si>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</si>
  <si>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</si>
  <si>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</si>
  <si>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</si>
  <si>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</si>
  <si>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</si>
  <si>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</si>
  <si>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</si>
  <si>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</si>
  <si>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</si>
  <si>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</si>
  <si>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</si>
  <si>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</si>
  <si>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</si>
  <si>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</si>
  <si>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</si>
  <si>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</si>
  <si>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</si>
  <si>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</si>
  <si>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</si>
  <si>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</si>
  <si>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</si>
  <si>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</si>
  <si>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</si>
  <si>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</si>
  <si>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</si>
  <si>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</si>
  <si>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</si>
  <si>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</si>
  <si>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</si>
  <si>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</si>
  <si>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</si>
  <si>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</si>
  <si>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</si>
  <si>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</si>
  <si>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</si>
  <si>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</si>
  <si>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</si>
  <si>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</si>
  <si>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</si>
  <si>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</si>
  <si>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</si>
  <si>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</si>
  <si>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</si>
  <si>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</si>
  <si>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</si>
  <si>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</si>
  <si>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</si>
  <si>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</si>
  <si>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</si>
  <si>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</si>
  <si>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</si>
  <si>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</si>
  <si>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</si>
  <si>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</si>
  <si>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</si>
  <si>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</si>
  <si>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</si>
  <si>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</si>
  <si>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</si>
  <si>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</si>
  <si>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</si>
  <si>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</si>
  <si>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</si>
  <si>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</si>
  <si>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</si>
  <si>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</si>
  <si>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</si>
  <si>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</si>
  <si>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</si>
  <si>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</si>
  <si>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</si>
  <si>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</si>
  <si>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</si>
  <si>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</si>
  <si>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</si>
  <si>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</si>
  <si>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</si>
  <si>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</si>
  <si>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</si>
  <si>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</si>
  <si>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</si>
  <si>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</si>
  <si>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</si>
  <si>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</si>
  <si>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</si>
  <si>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</si>
  <si>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</si>
  <si>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</si>
  <si>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</si>
  <si>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</si>
  <si>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</si>
  <si>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</si>
  <si>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</si>
  <si>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</si>
  <si>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</si>
  <si>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</si>
  <si>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</si>
  <si>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</si>
  <si>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</si>
  <si>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</si>
  <si>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</si>
  <si>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</si>
  <si>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</si>
  <si>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</si>
  <si>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</si>
  <si>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</si>
  <si>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</si>
  <si>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</si>
  <si>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</si>
  <si>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</si>
  <si>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</si>
  <si>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</si>
  <si>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</si>
  <si>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</si>
  <si>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</si>
  <si>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</si>
  <si>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</si>
  <si>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</si>
  <si>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</si>
  <si>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</si>
  <si>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</si>
  <si>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</si>
  <si>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</si>
  <si>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</si>
  <si>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</si>
  <si>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</si>
  <si>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</si>
  <si>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</si>
  <si>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</si>
  <si>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</si>
  <si>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</si>
  <si>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</si>
  <si>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</si>
  <si>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</si>
  <si>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</si>
  <si>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</si>
  <si>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</si>
  <si>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</si>
  <si>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</si>
  <si>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</si>
  <si>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</si>
  <si>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</si>
  <si>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</si>
  <si>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</si>
  <si>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</si>
  <si>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</si>
  <si>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</si>
  <si>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</si>
  <si>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</si>
  <si>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</si>
  <si>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</si>
  <si>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</si>
  <si>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</si>
  <si>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</si>
  <si>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</si>
  <si>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</si>
  <si>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</si>
  <si>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</si>
  <si>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</si>
  <si>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</si>
  <si>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</si>
  <si>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</si>
  <si>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</si>
  <si>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</si>
  <si>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</si>
  <si>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</si>
  <si>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</si>
  <si>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</si>
  <si>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</si>
  <si>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</si>
  <si>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</si>
  <si>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</si>
  <si>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</si>
  <si>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</si>
  <si>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</si>
  <si>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</si>
  <si>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</si>
  <si>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</si>
  <si>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</si>
  <si>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</si>
  <si>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</si>
  <si>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</si>
  <si>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</si>
  <si>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</si>
  <si>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</si>
  <si>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</si>
  <si>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</si>
  <si>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</si>
  <si>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</si>
  <si>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</si>
  <si>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</si>
  <si>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</si>
  <si>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</si>
  <si>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</si>
  <si>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</si>
  <si>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</si>
  <si>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</si>
  <si>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</si>
  <si>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</si>
  <si>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</si>
  <si>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</si>
  <si>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</si>
  <si>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</si>
  <si>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</si>
  <si>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</si>
  <si>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</si>
  <si>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</si>
  <si>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</si>
  <si>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</si>
  <si>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</si>
  <si>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</si>
  <si>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</si>
  <si>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</si>
  <si>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</si>
  <si>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</si>
  <si>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</si>
  <si>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</si>
  <si>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</si>
  <si>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</si>
  <si>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</si>
  <si>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</si>
  <si>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</si>
  <si>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</si>
  <si>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</si>
  <si>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</si>
  <si>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</si>
  <si>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</si>
  <si>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</si>
  <si>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</si>
  <si>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</si>
  <si>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</si>
  <si>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</si>
  <si>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</si>
  <si>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</si>
  <si>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</si>
  <si>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</si>
  <si>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</si>
  <si>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</si>
  <si>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</si>
  <si>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</si>
  <si>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</si>
  <si>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</si>
  <si>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</si>
  <si>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</si>
  <si>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</si>
  <si>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</si>
  <si>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</si>
  <si>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</si>
  <si>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</si>
  <si>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</si>
  <si>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</si>
  <si>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</si>
  <si>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</si>
  <si>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</si>
  <si>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</si>
  <si>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</si>
  <si>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</si>
  <si>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</si>
  <si>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</si>
  <si>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</si>
  <si>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</si>
  <si>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</si>
  <si>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</si>
  <si>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</si>
  <si>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</si>
  <si>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</si>
  <si>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</si>
  <si>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</si>
  <si>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</si>
  <si>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</si>
  <si>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</si>
  <si>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</si>
  <si>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</si>
  <si>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</si>
  <si>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</si>
  <si>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</si>
  <si>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</si>
  <si>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</si>
  <si>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</si>
  <si>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</si>
  <si>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</si>
  <si>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</si>
  <si>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</si>
  <si>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</si>
  <si>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</si>
  <si>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</si>
  <si>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</si>
  <si>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</si>
  <si>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</si>
  <si>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</si>
  <si>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</si>
  <si>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</si>
  <si>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</si>
  <si>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</si>
  <si>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</si>
  <si>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</si>
  <si>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</si>
  <si>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</si>
  <si>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</si>
  <si>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</si>
  <si>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</si>
  <si>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</si>
  <si>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</si>
  <si>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</si>
  <si>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</si>
  <si>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</si>
  <si>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</si>
  <si>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</si>
  <si>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</si>
  <si>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</si>
  <si>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</si>
  <si>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</si>
  <si>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</si>
  <si>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</si>
  <si>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</si>
  <si>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</si>
  <si>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</si>
  <si>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</si>
  <si>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</si>
  <si>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</si>
  <si>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</si>
  <si>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</si>
  <si>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</si>
  <si>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</si>
  <si>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</si>
  <si>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</si>
  <si>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</si>
  <si>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</si>
  <si>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</si>
  <si>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</si>
  <si>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</si>
  <si>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</si>
  <si>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</si>
  <si>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</si>
  <si>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</si>
  <si>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</si>
  <si>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</si>
  <si>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</si>
  <si>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</si>
  <si>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</si>
  <si>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</si>
  <si>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</si>
  <si>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</si>
  <si>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</si>
  <si>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</si>
  <si>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</si>
  <si>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</si>
  <si>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</si>
  <si>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</si>
  <si>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</si>
  <si>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</si>
  <si>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</si>
  <si>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</si>
  <si>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</si>
  <si>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</si>
  <si>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</si>
  <si>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</si>
  <si>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</si>
  <si>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</si>
  <si>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</si>
  <si>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</si>
  <si>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</si>
  <si>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</si>
  <si>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</si>
  <si>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</si>
  <si>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</si>
  <si>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</si>
  <si>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</si>
  <si>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</si>
  <si>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</si>
  <si>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</si>
  <si>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</si>
  <si>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</si>
  <si>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</si>
  <si>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</si>
  <si>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</si>
  <si>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</si>
  <si>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</si>
  <si>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</si>
  <si>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</si>
  <si>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</si>
  <si>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</si>
  <si>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</si>
  <si>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</si>
  <si>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</si>
  <si>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</si>
  <si>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</si>
  <si>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</si>
  <si>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</si>
  <si>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</si>
  <si>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</si>
  <si>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</si>
  <si>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</si>
  <si>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</si>
  <si>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</si>
  <si>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</si>
  <si>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</si>
  <si>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</si>
  <si>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</si>
  <si>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</si>
  <si>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</si>
  <si>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</si>
  <si>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</si>
  <si>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</si>
  <si>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</si>
  <si>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</si>
  <si>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</si>
  <si>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</si>
  <si>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</si>
  <si>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</si>
  <si>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</si>
  <si>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</si>
  <si>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</si>
  <si>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</si>
  <si>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</si>
  <si>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</si>
  <si>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</si>
  <si>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</si>
  <si>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</si>
  <si>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</si>
  <si>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</si>
  <si>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</si>
  <si>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</si>
  <si>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</si>
  <si>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</si>
  <si>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</si>
  <si>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</si>
  <si>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</si>
  <si>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</si>
  <si>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</si>
  <si>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</si>
  <si>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</si>
  <si>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</si>
  <si>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</si>
  <si>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</si>
  <si>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</si>
  <si>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</si>
  <si>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</si>
  <si>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</si>
  <si>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</si>
  <si>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</si>
  <si>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</si>
  <si>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</si>
  <si>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</si>
  <si>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</si>
  <si>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</si>
  <si>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</si>
  <si>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</si>
  <si>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</si>
  <si>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</si>
  <si>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</si>
  <si>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</si>
  <si>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</si>
  <si>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</si>
  <si>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</si>
  <si>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</si>
  <si>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</si>
  <si>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</si>
  <si>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</si>
  <si>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</si>
  <si>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</si>
  <si>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</si>
  <si>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</si>
  <si>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</si>
  <si>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</si>
  <si>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</si>
  <si>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</si>
  <si>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</si>
  <si>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</si>
  <si>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</si>
  <si>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</si>
  <si>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</si>
  <si>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</si>
  <si>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</si>
  <si>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</si>
  <si>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</si>
  <si>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</si>
  <si>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</si>
  <si>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</si>
  <si>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</si>
  <si>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</si>
  <si>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</si>
  <si>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</si>
  <si>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</si>
  <si>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</si>
  <si>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</si>
  <si>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</si>
  <si>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</si>
  <si>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</si>
  <si>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</si>
  <si>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</si>
  <si>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</si>
  <si>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</si>
  <si>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</si>
  <si>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</si>
  <si>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</si>
  <si>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</si>
  <si>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</si>
  <si>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</si>
  <si>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</si>
  <si>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</si>
  <si>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</si>
  <si>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</si>
  <si>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</si>
  <si>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</si>
  <si>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</si>
  <si>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</si>
  <si>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</si>
  <si>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</si>
  <si>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</si>
  <si>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</si>
  <si>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</si>
  <si>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</si>
  <si>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</si>
  <si>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</si>
  <si>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</si>
  <si>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</si>
  <si>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</si>
  <si>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</si>
  <si>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</si>
  <si>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</si>
  <si>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</si>
  <si>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</si>
  <si>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</si>
  <si>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</si>
  <si>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</si>
  <si>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</si>
  <si>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</si>
  <si>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</si>
  <si>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</si>
  <si>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</si>
  <si>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</si>
  <si>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</si>
  <si>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</si>
  <si>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</si>
  <si>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</si>
  <si>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</si>
  <si>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</si>
  <si>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</si>
  <si>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</si>
  <si>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</si>
  <si>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</si>
  <si>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</si>
  <si>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</si>
  <si>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</si>
  <si>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</si>
  <si>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</si>
  <si>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</si>
  <si>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</si>
  <si>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</si>
  <si>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</si>
  <si>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</si>
  <si>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</si>
  <si>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</si>
  <si>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</si>
  <si>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</si>
  <si>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</si>
  <si>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</si>
  <si>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</si>
  <si>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</si>
  <si>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</si>
  <si>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</si>
  <si>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</si>
  <si>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</si>
  <si>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</si>
  <si>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</si>
  <si>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</si>
  <si>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</si>
  <si>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</si>
  <si>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</si>
  <si>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</si>
  <si>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</si>
  <si>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</si>
  <si>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</si>
  <si>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</si>
  <si>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</si>
  <si>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</si>
  <si>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</si>
  <si>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</si>
  <si>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</si>
  <si>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</si>
  <si>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</si>
  <si>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</si>
  <si>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</si>
  <si>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</si>
  <si>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</si>
  <si>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</si>
  <si>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</si>
  <si>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</si>
  <si>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</si>
  <si>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</si>
  <si>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</si>
  <si>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</si>
  <si>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</si>
  <si>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</si>
  <si>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</si>
  <si>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</si>
  <si>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</si>
  <si>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</si>
  <si>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</si>
  <si>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</si>
  <si>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</si>
  <si>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</si>
  <si>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</si>
  <si>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</si>
  <si>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</si>
  <si>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</si>
  <si>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</si>
  <si>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</si>
  <si>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</si>
  <si>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</si>
  <si>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</si>
  <si>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</si>
  <si>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</si>
  <si>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</si>
  <si>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</si>
  <si>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</si>
  <si>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</si>
  <si>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</si>
  <si>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</si>
  <si>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</si>
  <si>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</si>
  <si>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</si>
  <si>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</si>
  <si>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</si>
  <si>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</si>
  <si>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</si>
  <si>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</si>
  <si>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</si>
  <si>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</si>
  <si>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</si>
  <si>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</si>
  <si>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</si>
  <si>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</si>
  <si>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</si>
  <si>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</si>
  <si>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</si>
  <si>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</si>
  <si>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</si>
  <si>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</si>
  <si>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</si>
  <si>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</si>
  <si>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</si>
  <si>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</si>
  <si>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</si>
  <si>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</si>
  <si>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</si>
  <si>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</si>
  <si>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</si>
  <si>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</si>
  <si>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</si>
  <si>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</si>
  <si>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</si>
  <si>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</si>
  <si>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</si>
  <si>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</si>
  <si>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</si>
  <si>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</si>
  <si>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</si>
  <si>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</si>
  <si>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</si>
  <si>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</si>
  <si>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</si>
  <si>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</si>
  <si>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</si>
  <si>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</si>
  <si>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</si>
  <si>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</si>
  <si>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</si>
  <si>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</si>
  <si>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</si>
  <si>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</si>
  <si>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</si>
  <si>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</si>
  <si>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</si>
  <si>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</si>
  <si>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</si>
  <si>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</si>
  <si>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</si>
  <si>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</si>
  <si>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</si>
  <si>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</si>
  <si>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</si>
  <si>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</si>
  <si>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</si>
  <si>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</si>
  <si>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</si>
  <si>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</si>
  <si>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</si>
  <si>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</si>
  <si>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</si>
  <si>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</si>
  <si>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</si>
  <si>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</si>
  <si>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</si>
  <si>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</si>
  <si>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</si>
  <si>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</si>
  <si>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</si>
  <si>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</si>
  <si>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</si>
  <si>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</si>
  <si>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</si>
  <si>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</si>
  <si>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</si>
  <si>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</si>
  <si>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</si>
  <si>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</si>
  <si>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</si>
  <si>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</si>
  <si>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</si>
  <si>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</si>
  <si>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</si>
  <si>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</si>
  <si>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</si>
  <si>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</si>
  <si>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</si>
  <si>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</si>
  <si>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</si>
  <si>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</si>
  <si>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</si>
  <si>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</si>
  <si>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</si>
  <si>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</si>
  <si>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</si>
  <si>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</si>
  <si>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</si>
  <si>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</si>
  <si>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</si>
  <si>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</si>
  <si>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</si>
  <si>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</si>
  <si>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</si>
  <si>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</si>
  <si>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</si>
  <si>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</si>
  <si>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</si>
  <si>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</si>
  <si>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</si>
  <si>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</si>
  <si>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</si>
  <si>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</si>
  <si>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</si>
  <si>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</si>
  <si>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</si>
  <si>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</si>
  <si>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</si>
  <si>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</si>
  <si>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</si>
  <si>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</si>
  <si>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</si>
  <si>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</si>
  <si>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</si>
  <si>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</si>
  <si>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</si>
  <si>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</si>
  <si>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</si>
  <si>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</si>
  <si>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</si>
  <si>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</si>
  <si>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</si>
  <si>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</si>
  <si>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</si>
  <si>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</si>
  <si>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</si>
  <si>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</si>
  <si>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</si>
  <si>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</si>
  <si>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</si>
  <si>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</si>
  <si>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</si>
  <si>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</si>
  <si>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</si>
  <si>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</si>
  <si>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</si>
  <si>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</si>
  <si>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</si>
  <si>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</si>
  <si>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</si>
  <si>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</si>
  <si>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</si>
  <si>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</si>
  <si>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</si>
  <si>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</si>
  <si>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</si>
  <si>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</si>
  <si>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</si>
  <si>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</si>
  <si>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</si>
  <si>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</si>
  <si>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</si>
  <si>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</si>
  <si>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</si>
  <si>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</si>
  <si>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</si>
  <si>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</si>
  <si>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</si>
  <si>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</si>
  <si>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</si>
  <si>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</si>
  <si>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</si>
  <si>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</si>
  <si>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</si>
  <si>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</si>
  <si>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</si>
  <si>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</si>
  <si>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</si>
  <si>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</si>
  <si>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</si>
  <si>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</si>
  <si>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</si>
  <si>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</si>
  <si>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</si>
  <si>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</si>
  <si>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</si>
  <si>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</si>
  <si>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</si>
  <si>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</si>
  <si>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</si>
  <si>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</si>
  <si>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</si>
  <si>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</si>
  <si>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</si>
  <si>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</si>
  <si>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</si>
  <si>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</si>
  <si>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</si>
  <si>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</si>
  <si>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</si>
  <si>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</si>
  <si>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</si>
  <si>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</si>
  <si>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</si>
  <si>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</si>
  <si>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</si>
  <si>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</si>
  <si>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</si>
  <si>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</si>
  <si>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</si>
  <si>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</si>
  <si>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</si>
  <si>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</si>
  <si>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</si>
  <si>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</si>
  <si>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</si>
  <si>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</si>
  <si>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</si>
  <si>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</si>
  <si>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</si>
  <si>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</si>
  <si>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</si>
  <si>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</si>
  <si>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</si>
  <si>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</si>
  <si>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</si>
  <si>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</si>
  <si>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</si>
  <si>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</si>
  <si>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</si>
  <si>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</si>
  <si>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</si>
  <si>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</si>
  <si>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</si>
  <si>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</si>
  <si>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</si>
  <si>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</si>
  <si>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</si>
  <si>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</si>
  <si>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</si>
  <si>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</si>
  <si>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</si>
  <si>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</si>
  <si>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</si>
  <si>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</si>
  <si>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</si>
  <si>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</si>
  <si>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</si>
  <si>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</si>
  <si>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</si>
  <si>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</si>
  <si>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</si>
  <si>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</si>
  <si>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</si>
  <si>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</si>
  <si>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</si>
  <si>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</si>
  <si>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</si>
  <si>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</si>
  <si>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</si>
  <si>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</si>
  <si>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</si>
  <si>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</si>
  <si>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</si>
  <si>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</si>
  <si>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</si>
  <si>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</si>
  <si>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</si>
  <si>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</si>
  <si>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</si>
  <si>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</si>
  <si>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</si>
  <si>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</si>
  <si>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</si>
  <si>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</si>
  <si>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</si>
  <si>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</si>
  <si>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</si>
  <si>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</si>
  <si>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</si>
  <si>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</si>
  <si>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</si>
  <si>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</si>
  <si>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</si>
  <si>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</si>
  <si>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</si>
  <si>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</si>
  <si>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</si>
  <si>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</si>
  <si>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</si>
  <si>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</si>
  <si>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</si>
  <si>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</si>
  <si>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</si>
  <si>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</si>
  <si>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</si>
  <si>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</si>
  <si>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</si>
  <si>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</si>
  <si>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</si>
  <si>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</si>
  <si>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</si>
  <si>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</si>
  <si>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</si>
  <si>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</si>
  <si>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</si>
  <si>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</si>
  <si>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</si>
  <si>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</si>
  <si>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</si>
  <si>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</si>
  <si>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</si>
  <si>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</si>
  <si>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</si>
  <si>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</si>
  <si>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</si>
  <si>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</si>
  <si>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</si>
  <si>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</si>
  <si>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</si>
  <si>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</si>
  <si>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</si>
  <si>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</si>
  <si>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</si>
  <si>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</si>
  <si>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</si>
  <si>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</si>
  <si>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</si>
  <si>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</si>
  <si>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</si>
  <si>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</si>
  <si>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</si>
  <si>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</si>
  <si>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</si>
  <si>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</si>
  <si>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</si>
  <si>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</si>
  <si>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</si>
  <si>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</si>
  <si>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</si>
  <si>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</si>
  <si>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</si>
  <si>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</si>
  <si>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</si>
  <si>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</si>
  <si>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</si>
  <si>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</si>
  <si>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</si>
  <si>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</si>
  <si>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</si>
  <si>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</si>
  <si>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</si>
  <si>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</si>
  <si>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</si>
  <si>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</si>
  <si>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</si>
  <si>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</si>
  <si>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</si>
  <si>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</si>
  <si>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</si>
  <si>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</si>
  <si>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</si>
  <si>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</si>
  <si>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</si>
  <si>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</si>
  <si>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</si>
  <si>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</si>
  <si>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</si>
  <si>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</si>
  <si>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</si>
  <si>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</si>
  <si>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</si>
  <si>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</si>
  <si>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</si>
  <si>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</si>
  <si>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</si>
  <si>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</si>
  <si>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</si>
  <si>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</si>
  <si>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</si>
  <si>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</si>
  <si>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</si>
  <si>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</si>
  <si>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</si>
  <si>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</si>
  <si>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</si>
  <si>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</si>
  <si>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</si>
  <si>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</si>
  <si>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</si>
  <si>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</si>
  <si>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</si>
  <si>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</si>
  <si>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</si>
  <si>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</si>
  <si>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</si>
  <si>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</si>
  <si>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</si>
  <si>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</si>
  <si>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</si>
  <si>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</si>
  <si>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</si>
  <si>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</si>
  <si>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</si>
  <si>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</si>
  <si>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</si>
  <si>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</si>
  <si>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</si>
  <si>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</si>
  <si>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</si>
  <si>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</si>
  <si>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</si>
  <si>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</si>
  <si>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</si>
  <si>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</si>
  <si>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</si>
  <si>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</si>
  <si>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</si>
  <si>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</si>
  <si>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</si>
  <si>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</si>
  <si>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</si>
  <si>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</si>
  <si>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</si>
  <si>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</si>
  <si>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</si>
  <si>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</si>
  <si>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</si>
  <si>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</si>
  <si>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</si>
  <si>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</si>
  <si>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</si>
  <si>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</si>
  <si>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</si>
  <si>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</si>
  <si>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</si>
  <si>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</si>
  <si>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</si>
  <si>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</si>
  <si>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</si>
  <si>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</si>
  <si>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</si>
  <si>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</si>
  <si>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</si>
  <si>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</si>
  <si>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</si>
  <si>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</si>
  <si>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</si>
  <si>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</si>
  <si>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</si>
  <si>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</si>
  <si>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</si>
  <si>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</si>
  <si>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</si>
  <si>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</si>
  <si>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</si>
  <si>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</si>
  <si>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</si>
  <si>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</si>
  <si>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</si>
  <si>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</si>
  <si>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</si>
  <si>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</si>
  <si>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</si>
  <si>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</si>
  <si>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</si>
  <si>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</si>
  <si>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</si>
  <si>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</si>
  <si>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</si>
  <si>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</si>
  <si>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</si>
  <si>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</si>
  <si>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</si>
  <si>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</si>
  <si>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</si>
  <si>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</si>
  <si>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</si>
  <si>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</si>
  <si>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</si>
  <si>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</si>
  <si>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</si>
  <si>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</si>
  <si>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</si>
  <si>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</si>
  <si>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</si>
  <si>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</si>
  <si>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</si>
  <si>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</si>
  <si>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</si>
  <si>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</si>
  <si>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</si>
  <si>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</si>
  <si>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</si>
  <si>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</si>
  <si>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</si>
  <si>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</si>
  <si>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</si>
  <si>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</si>
  <si>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</si>
  <si>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</si>
  <si>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</si>
  <si>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</si>
  <si>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</si>
  <si>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</si>
  <si>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</si>
  <si>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</si>
  <si>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</si>
  <si>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</si>
  <si>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</si>
  <si>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</si>
  <si>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</si>
  <si>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</si>
  <si>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</si>
  <si>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</si>
  <si>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</si>
  <si>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</si>
  <si>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</si>
  <si>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</si>
  <si>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</si>
  <si>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</si>
  <si>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</si>
  <si>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</si>
  <si>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</si>
  <si>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</si>
  <si>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</si>
  <si>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</si>
  <si>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</si>
  <si>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</si>
  <si>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</si>
  <si>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</si>
  <si>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</si>
  <si>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</si>
  <si>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</si>
  <si>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</si>
  <si>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</si>
  <si>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</si>
  <si>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</si>
  <si>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</si>
  <si>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</si>
  <si>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</si>
  <si>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</si>
  <si>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</si>
  <si>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</si>
  <si>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</si>
  <si>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</si>
  <si>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</si>
  <si>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</si>
  <si>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</si>
  <si>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</si>
  <si>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</si>
  <si>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</si>
  <si>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</si>
  <si>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</si>
  <si>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</si>
  <si>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</si>
  <si>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</si>
  <si>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</si>
  <si>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</si>
  <si>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</si>
  <si>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</si>
  <si>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</si>
  <si>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</si>
  <si>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</si>
  <si>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</si>
  <si>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</si>
  <si>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</si>
  <si>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</si>
  <si>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</si>
  <si>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</si>
  <si>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</si>
  <si>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</si>
  <si>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</si>
  <si>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</si>
  <si>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</si>
  <si>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</si>
  <si>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</si>
  <si>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</si>
  <si>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</si>
  <si>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</si>
  <si>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</si>
  <si>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</si>
  <si>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</si>
  <si>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</si>
  <si>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</si>
  <si>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</si>
  <si>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</si>
  <si>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</si>
  <si>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</si>
  <si>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</si>
  <si>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</si>
  <si>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</si>
  <si>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</si>
  <si>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</si>
  <si>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</si>
  <si>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</si>
  <si>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</si>
  <si>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</si>
  <si>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</si>
  <si>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</si>
  <si>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</si>
  <si>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</si>
  <si>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</si>
  <si>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</si>
  <si>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</si>
  <si>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</si>
  <si>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</si>
  <si>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</si>
  <si>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</si>
  <si>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</si>
  <si>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</si>
  <si>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</si>
  <si>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</si>
  <si>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</si>
  <si>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</si>
  <si>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</si>
  <si>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</si>
  <si>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</si>
  <si>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</si>
  <si>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</si>
  <si>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</si>
  <si>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</si>
  <si>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</si>
  <si>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</si>
  <si>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</si>
  <si>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</si>
  <si>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</si>
  <si>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</si>
  <si>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</si>
  <si>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</si>
  <si>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</si>
  <si>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</si>
  <si>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</si>
  <si>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</si>
  <si>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</si>
  <si>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</si>
  <si>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</si>
  <si>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</si>
  <si>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</si>
  <si>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</si>
  <si>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</si>
  <si>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</si>
  <si>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</si>
  <si>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</si>
  <si>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</si>
  <si>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</si>
  <si>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</si>
  <si>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</si>
  <si>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</si>
  <si>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</si>
  <si>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</si>
  <si>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</si>
  <si>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</si>
  <si>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</si>
  <si>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</si>
  <si>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</si>
  <si>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</si>
  <si>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</si>
  <si>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</si>
  <si>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</si>
  <si>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</si>
  <si>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</si>
  <si>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</si>
  <si>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</si>
  <si>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</si>
  <si>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</si>
  <si>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</si>
  <si>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</si>
  <si>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</si>
  <si>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</si>
  <si>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</si>
  <si>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</si>
  <si>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</si>
  <si>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</si>
  <si>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</si>
  <si>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</si>
  <si>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</si>
  <si>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</si>
  <si>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</si>
  <si>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</si>
  <si>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</si>
  <si>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</si>
  <si>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</si>
  <si>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</si>
  <si>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</si>
  <si>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</si>
  <si>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</si>
  <si>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</si>
  <si>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</si>
  <si>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</si>
  <si>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</si>
  <si>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</si>
  <si>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</si>
  <si>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</si>
  <si>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</si>
  <si>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</si>
  <si>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</si>
  <si>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</si>
  <si>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</si>
  <si>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</si>
  <si>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</si>
  <si>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</si>
  <si>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</si>
  <si>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</si>
  <si>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</si>
  <si>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</si>
  <si>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</si>
  <si>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</si>
  <si>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</si>
  <si>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</si>
  <si>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</si>
  <si>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</si>
  <si>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</si>
  <si>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</si>
  <si>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</si>
  <si>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</si>
  <si>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</si>
  <si>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</si>
  <si>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</si>
  <si>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</si>
  <si>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</si>
  <si>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</si>
  <si>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</si>
  <si>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</si>
  <si>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</si>
  <si>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</si>
  <si>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</si>
  <si>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</si>
  <si>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</si>
  <si>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</si>
  <si>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</si>
  <si>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</si>
  <si>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</si>
  <si>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</si>
  <si>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</si>
  <si>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</si>
  <si>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</si>
  <si>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</si>
  <si>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</si>
  <si>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</si>
  <si>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</si>
  <si>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</si>
  <si>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</si>
  <si>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</si>
  <si>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</si>
  <si>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</si>
  <si>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</si>
  <si>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</si>
  <si>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</si>
  <si>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</si>
  <si>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</si>
  <si>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</si>
  <si>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</si>
  <si>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</si>
  <si>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</si>
  <si>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</si>
  <si>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</si>
  <si>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</si>
  <si>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</si>
  <si>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</si>
  <si>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</si>
  <si>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</si>
  <si>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</si>
  <si>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</si>
  <si>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</si>
  <si>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</si>
  <si>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</si>
  <si>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</si>
  <si>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</si>
  <si>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</si>
  <si>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</si>
  <si>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</si>
  <si>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</si>
  <si>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</si>
  <si>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</si>
  <si>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</si>
  <si>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</si>
  <si>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</si>
  <si>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</si>
  <si>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</si>
  <si>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</si>
  <si>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</si>
  <si>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</si>
  <si>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</si>
  <si>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</si>
  <si>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</si>
  <si>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</si>
  <si>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</si>
  <si>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</si>
  <si>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</si>
  <si>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</si>
  <si>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</si>
  <si>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</si>
  <si>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</si>
  <si>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</si>
  <si>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</si>
  <si>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</si>
  <si>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</si>
  <si>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</si>
  <si>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</si>
  <si>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</si>
  <si>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</si>
  <si>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</si>
  <si>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</si>
  <si>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</si>
  <si>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</si>
  <si>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</si>
  <si>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</si>
  <si>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</si>
  <si>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</si>
  <si>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</si>
  <si>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</si>
  <si>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</si>
  <si>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</si>
  <si>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</si>
  <si>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</si>
  <si>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</si>
  <si>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</si>
  <si>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</si>
  <si>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</si>
  <si>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</si>
  <si>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</si>
  <si>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</si>
  <si>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</si>
  <si>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</si>
  <si>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</si>
  <si>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</si>
  <si>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</si>
  <si>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</si>
  <si>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</si>
  <si>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</si>
  <si>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</si>
  <si>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</si>
  <si>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</si>
  <si>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</si>
  <si>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</si>
  <si>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</si>
  <si>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</si>
  <si>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</si>
  <si>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</si>
  <si>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</si>
  <si>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</si>
  <si>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</si>
  <si>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</si>
  <si>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</si>
  <si>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</si>
  <si>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</si>
  <si>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</si>
  <si>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</si>
  <si>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</si>
  <si>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</si>
  <si>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</si>
  <si>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</si>
  <si>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</si>
  <si>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</si>
  <si>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</si>
  <si>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</si>
  <si>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</si>
  <si>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</si>
  <si>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</si>
  <si>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</si>
  <si>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</si>
  <si>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</si>
  <si>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</si>
  <si>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</si>
  <si>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</si>
  <si>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</si>
  <si>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</si>
  <si>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</si>
  <si>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</si>
  <si>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</si>
  <si>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</si>
  <si>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</si>
  <si>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</si>
  <si>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</si>
  <si>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</si>
  <si>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</si>
  <si>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</si>
  <si>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</si>
  <si>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</si>
  <si>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</si>
  <si>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</si>
  <si>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</si>
  <si>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</si>
  <si>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</si>
  <si>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</si>
  <si>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</si>
  <si>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</si>
  <si>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</si>
  <si>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</si>
  <si>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</si>
  <si>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</si>
  <si>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</si>
  <si>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</si>
  <si>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</si>
  <si>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</si>
  <si>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</si>
  <si>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</si>
  <si>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</si>
  <si>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</si>
  <si>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</si>
  <si>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</si>
  <si>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</si>
  <si>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</si>
  <si>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</si>
  <si>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</si>
  <si>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</si>
  <si>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</si>
  <si>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</si>
  <si>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</si>
  <si>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</si>
  <si>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</si>
  <si>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</si>
  <si>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</si>
  <si>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</si>
  <si>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</si>
  <si>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</si>
  <si>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</si>
  <si>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</si>
  <si>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</si>
  <si>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</si>
  <si>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</si>
  <si>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</si>
  <si>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</si>
  <si>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</si>
  <si>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</si>
  <si>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</si>
  <si>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</si>
  <si>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</si>
  <si>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</si>
  <si>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</si>
  <si>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</si>
  <si>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</si>
  <si>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</si>
  <si>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</si>
  <si>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</si>
  <si>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</si>
  <si>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</si>
  <si>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</si>
  <si>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</si>
  <si>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</si>
  <si>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</si>
  <si>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</si>
  <si>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</si>
  <si>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</si>
  <si>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</si>
  <si>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</si>
  <si>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</si>
  <si>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</si>
  <si>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</si>
  <si>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</si>
  <si>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</si>
  <si>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</si>
  <si>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</si>
  <si>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</si>
  <si>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</si>
  <si>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</si>
  <si>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</si>
  <si>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</si>
  <si>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</si>
  <si>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</si>
  <si>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</si>
  <si>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</si>
  <si>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</si>
  <si>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</si>
  <si>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</si>
  <si>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</si>
  <si>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</si>
  <si>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</si>
  <si>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</si>
  <si>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</si>
  <si>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</si>
  <si>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</si>
  <si>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</si>
  <si>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</si>
  <si>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</si>
  <si>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</si>
  <si>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</si>
  <si>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</si>
  <si>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</si>
  <si>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</si>
  <si>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</si>
  <si>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</si>
  <si>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</si>
  <si>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</si>
  <si>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</si>
  <si>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</si>
  <si>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</si>
  <si>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</si>
  <si>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</si>
  <si>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</si>
  <si>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</si>
  <si>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</si>
  <si>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</si>
  <si>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</si>
  <si>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</si>
  <si>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</si>
  <si>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</si>
  <si>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</si>
  <si>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</si>
  <si>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</si>
  <si>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</si>
  <si>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</si>
  <si>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</si>
  <si>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</si>
  <si>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</si>
  <si>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</si>
  <si>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</si>
  <si>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</si>
  <si>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</si>
  <si>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</si>
  <si>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</si>
  <si>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</si>
  <si>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</si>
  <si>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</si>
  <si>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</si>
  <si>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</si>
  <si>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</si>
  <si>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</si>
  <si>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</si>
  <si>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</si>
  <si>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</si>
  <si>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</si>
  <si>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</si>
  <si>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</si>
  <si>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</si>
  <si>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</si>
  <si>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</si>
  <si>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</si>
  <si>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</si>
  <si>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</si>
  <si>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</si>
  <si>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</si>
  <si>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</si>
  <si>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</si>
  <si>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</si>
  <si>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</si>
  <si>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</si>
  <si>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</si>
  <si>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</si>
  <si>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</si>
  <si>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</si>
  <si>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</si>
  <si>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</si>
  <si>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</si>
  <si>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</si>
  <si>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</si>
  <si>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</si>
  <si>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</si>
  <si>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</si>
  <si>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</si>
  <si>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</si>
  <si>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</si>
  <si>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</si>
  <si>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</si>
  <si>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</si>
  <si>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</si>
  <si>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</si>
  <si>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</si>
  <si>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</si>
  <si>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</si>
  <si>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</si>
  <si>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</si>
  <si>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</si>
  <si>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</si>
  <si>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</si>
  <si>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</si>
  <si>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</si>
  <si>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</si>
  <si>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</si>
  <si>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</si>
  <si>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</si>
  <si>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</si>
  <si>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</si>
  <si>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</si>
  <si>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</si>
  <si>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</si>
  <si>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</si>
  <si>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</si>
  <si>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</si>
  <si>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</si>
  <si>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</si>
  <si>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</si>
  <si>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</si>
  <si>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</si>
  <si>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</si>
  <si>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</si>
  <si>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</si>
  <si>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</si>
  <si>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</si>
  <si>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</si>
  <si>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</si>
  <si>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</si>
  <si>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</si>
  <si>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</si>
  <si>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</si>
  <si>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</si>
  <si>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</si>
  <si>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</si>
  <si>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</si>
  <si>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</si>
  <si>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</si>
  <si>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</si>
  <si>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</si>
  <si>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</si>
  <si>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</si>
  <si>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</si>
  <si>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</si>
  <si>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</si>
  <si>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</si>
  <si>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</si>
  <si>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</si>
  <si>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</si>
  <si>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</si>
  <si>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</si>
  <si>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</si>
  <si>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</si>
  <si>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</si>
  <si>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</si>
  <si>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</si>
  <si>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</si>
  <si>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</si>
  <si>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</si>
  <si>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</si>
  <si>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</si>
  <si>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</si>
  <si>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</si>
  <si>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</si>
  <si>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</si>
  <si>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</si>
  <si>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</si>
  <si>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</si>
  <si>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</si>
  <si>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</si>
  <si>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</si>
  <si>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</si>
  <si>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</si>
  <si>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</si>
  <si>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</si>
  <si>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</si>
  <si>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</si>
  <si>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</si>
  <si>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</si>
  <si>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</si>
  <si>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</si>
  <si>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</si>
  <si>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</si>
  <si>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</si>
  <si>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</si>
  <si>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</si>
  <si>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</si>
  <si>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</si>
  <si>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</si>
  <si>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</si>
  <si>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</si>
  <si>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</si>
  <si>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</si>
  <si>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</si>
  <si>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</si>
  <si>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</si>
  <si>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</si>
  <si>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</si>
  <si>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</si>
  <si>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</si>
  <si>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</si>
  <si>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</si>
  <si>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</si>
  <si>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</si>
  <si>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</si>
  <si>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</si>
  <si>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</si>
  <si>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</si>
  <si>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</si>
  <si>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</si>
  <si>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</si>
  <si>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</si>
  <si>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</si>
  <si>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</si>
  <si>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</si>
  <si>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</si>
  <si>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</si>
  <si>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</si>
  <si>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</si>
  <si>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</si>
  <si>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</si>
  <si>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</si>
  <si>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</si>
  <si>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</si>
  <si>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</si>
  <si>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</si>
  <si>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</si>
  <si>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</si>
  <si>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</si>
  <si>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</si>
  <si>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</si>
  <si>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</si>
  <si>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</si>
  <si>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</si>
  <si>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</si>
  <si>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</si>
  <si>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</si>
  <si>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</si>
  <si>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</si>
  <si>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</si>
  <si>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</si>
  <si>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</si>
  <si>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</si>
  <si>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</si>
  <si>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</si>
  <si>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</si>
  <si>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</si>
  <si>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</si>
  <si>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</si>
  <si>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</si>
  <si>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</si>
  <si>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</si>
  <si>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</si>
  <si>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</si>
  <si>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</si>
  <si>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</si>
  <si>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</si>
  <si>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</si>
  <si>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</si>
  <si>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</si>
  <si>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</si>
  <si>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</si>
  <si>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</si>
  <si>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</si>
  <si>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</si>
  <si>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</si>
  <si>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</si>
  <si>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</si>
  <si>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</si>
  <si>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</si>
  <si>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</si>
  <si>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</si>
  <si>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</si>
  <si>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</si>
  <si>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</si>
  <si>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</si>
  <si>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</si>
  <si>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</si>
  <si>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</si>
  <si>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</si>
  <si>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</si>
  <si>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</si>
  <si>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</si>
  <si>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</si>
  <si>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</si>
  <si>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</si>
  <si>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</si>
  <si>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</si>
  <si>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</si>
  <si>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</si>
  <si>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</si>
  <si>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</si>
  <si>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</si>
  <si>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</si>
  <si>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</si>
  <si>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</si>
  <si>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</si>
  <si>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</si>
  <si>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</si>
  <si>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</si>
  <si>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</si>
  <si>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</si>
  <si>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</si>
  <si>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</si>
  <si>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</si>
  <si>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</si>
  <si>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</si>
  <si>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</si>
  <si>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</si>
  <si>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</si>
  <si>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</si>
  <si>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</si>
  <si>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</si>
  <si>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</si>
  <si>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</si>
  <si>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</si>
  <si>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</si>
  <si>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</si>
  <si>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</si>
  <si>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</si>
  <si>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</si>
  <si>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</si>
  <si>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</si>
  <si>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</si>
  <si>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</si>
  <si>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</si>
  <si>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</si>
  <si>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</si>
  <si>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</si>
  <si>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</si>
  <si>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</si>
  <si>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</si>
  <si>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</si>
  <si>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</si>
  <si>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</si>
  <si>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</si>
  <si>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</si>
  <si>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</si>
  <si>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</si>
  <si>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</si>
  <si>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</si>
  <si>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</si>
  <si>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</si>
  <si>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</si>
  <si>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</si>
  <si>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</si>
  <si>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</si>
  <si>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</si>
  <si>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</si>
  <si>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</si>
  <si>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</si>
  <si>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</si>
  <si>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</si>
  <si>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</si>
  <si>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</si>
  <si>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</si>
  <si>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</si>
  <si>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</si>
  <si>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</si>
  <si>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</si>
  <si>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</si>
  <si>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</si>
  <si>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</si>
  <si>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</si>
  <si>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</si>
  <si>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</si>
  <si>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</si>
  <si>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</si>
  <si>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</si>
  <si>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</si>
  <si>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</si>
  <si>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</si>
  <si>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</si>
  <si>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</si>
  <si>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</si>
  <si>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</si>
  <si>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</si>
  <si>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</si>
  <si>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</si>
  <si>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</si>
  <si>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</si>
  <si>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</si>
  <si>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</si>
  <si>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</si>
  <si>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</si>
  <si>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</si>
  <si>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</si>
  <si>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</si>
  <si>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</si>
  <si>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</si>
  <si>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</si>
  <si>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</si>
  <si>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</si>
  <si>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</si>
  <si>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</si>
  <si>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</si>
  <si>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</si>
  <si>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</si>
  <si>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</si>
  <si>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</si>
  <si>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</si>
  <si>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</si>
  <si>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</si>
  <si>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</si>
  <si>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</si>
  <si>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</si>
  <si>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</si>
  <si>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</si>
  <si>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</si>
  <si>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</si>
  <si>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</si>
  <si>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</si>
  <si>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</si>
  <si>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</si>
  <si>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</si>
  <si>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</si>
  <si>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</si>
  <si>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</si>
  <si>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</si>
  <si>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</si>
  <si>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</si>
  <si>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</si>
  <si>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</si>
  <si>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</si>
  <si>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</si>
  <si>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</si>
  <si>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</si>
  <si>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</si>
  <si>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</si>
  <si>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</si>
  <si>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</si>
  <si>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</si>
  <si>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</si>
  <si>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</si>
  <si>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</si>
  <si>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</si>
  <si>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</si>
  <si>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</si>
  <si>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</si>
  <si>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</si>
  <si>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</si>
  <si>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</si>
  <si>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</si>
  <si>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</si>
  <si>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</si>
  <si>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</si>
  <si>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</si>
  <si>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</si>
  <si>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</si>
  <si>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</si>
  <si>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</si>
  <si>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</si>
  <si>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</si>
  <si>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</si>
  <si>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</si>
  <si>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</si>
  <si>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</si>
  <si>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</si>
  <si>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</si>
  <si>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</si>
  <si>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</si>
  <si>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</si>
  <si>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</si>
  <si>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</si>
  <si>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</si>
  <si>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</si>
  <si>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</si>
  <si>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</si>
  <si>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</si>
  <si>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</si>
  <si>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</si>
  <si>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</si>
  <si>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</si>
  <si>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</si>
  <si>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</si>
  <si>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</si>
  <si>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</si>
  <si>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</si>
  <si>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</si>
  <si>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</si>
  <si>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</si>
  <si>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</si>
  <si>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</si>
  <si>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</si>
  <si>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</si>
  <si>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</si>
  <si>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</si>
  <si>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</si>
  <si>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</si>
  <si>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</si>
  <si>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</si>
  <si>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</si>
  <si>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</si>
  <si>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</si>
  <si>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</si>
  <si>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</si>
  <si>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</si>
  <si>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</si>
  <si>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</si>
  <si>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</si>
  <si>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</si>
  <si>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</si>
  <si>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</si>
  <si>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</si>
  <si>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</si>
  <si>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</si>
  <si>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</si>
  <si>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</si>
  <si>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</si>
  <si>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</si>
  <si>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</si>
  <si>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</si>
  <si>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</si>
  <si>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</si>
  <si>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</si>
  <si>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</si>
  <si>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</si>
  <si>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</si>
  <si>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</si>
  <si>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</si>
  <si>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</si>
  <si>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</si>
  <si>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</si>
  <si>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</si>
  <si>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</si>
  <si>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</si>
  <si>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</si>
  <si>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</si>
  <si>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</si>
  <si>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</si>
  <si>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</si>
  <si>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</si>
  <si>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</si>
  <si>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</si>
  <si>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</si>
  <si>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</si>
  <si>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</si>
  <si>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</si>
  <si>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</si>
  <si>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</si>
  <si>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</si>
  <si>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</si>
  <si>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</si>
  <si>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</si>
  <si>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</si>
  <si>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</si>
  <si>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</si>
  <si>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</si>
  <si>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</si>
  <si>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</si>
  <si>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</si>
  <si>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</si>
  <si>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</si>
  <si>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</si>
  <si>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</si>
  <si>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</si>
  <si>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</si>
  <si>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</si>
  <si>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</si>
  <si>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</si>
  <si>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</si>
  <si>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</si>
  <si>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</si>
  <si>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</si>
  <si>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</si>
  <si>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</si>
  <si>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</si>
  <si>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</si>
  <si>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</si>
  <si>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</si>
  <si>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</si>
  <si>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</si>
  <si>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</si>
  <si>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</si>
  <si>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</si>
  <si>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</si>
  <si>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</si>
  <si>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</si>
  <si>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</si>
  <si>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</si>
  <si>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</si>
  <si>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</si>
  <si>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</si>
  <si>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</si>
  <si>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</si>
  <si>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</si>
  <si>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</si>
  <si>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</si>
  <si>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</si>
  <si>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</si>
  <si>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</si>
  <si>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</si>
  <si>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</si>
  <si>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</si>
  <si>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</si>
  <si>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</si>
  <si>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</si>
  <si>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</si>
  <si>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</si>
  <si>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</si>
  <si>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</si>
  <si>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</si>
  <si>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</si>
  <si>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</si>
  <si>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</si>
  <si>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</si>
  <si>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</si>
  <si>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</si>
  <si>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</si>
  <si>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</si>
  <si>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</si>
  <si>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</si>
  <si>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</si>
  <si>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</si>
  <si>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</si>
  <si>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</si>
  <si>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</si>
  <si>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</si>
  <si>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</si>
  <si>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</si>
  <si>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</si>
  <si>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</si>
  <si>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</si>
  <si>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</si>
  <si>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</si>
  <si>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</si>
  <si>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</si>
  <si>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</si>
  <si>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</si>
  <si>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</si>
  <si>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</si>
  <si>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</si>
  <si>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</si>
  <si>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</si>
  <si>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</si>
  <si>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</si>
  <si>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</si>
  <si>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</si>
  <si>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</si>
  <si>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</si>
  <si>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</si>
  <si>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</si>
  <si>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</si>
  <si>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</si>
  <si>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</si>
  <si>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</si>
  <si>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</si>
  <si>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</si>
  <si>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</si>
  <si>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</si>
  <si>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</si>
  <si>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</si>
  <si>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</si>
  <si>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</si>
  <si>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</si>
  <si>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</si>
  <si>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</si>
  <si>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</si>
  <si>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</si>
  <si>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</si>
  <si>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</si>
  <si>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</si>
  <si>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</si>
  <si>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</si>
  <si>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</si>
  <si>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</si>
  <si>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</si>
  <si>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</si>
  <si>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</si>
  <si>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</si>
  <si>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</si>
  <si>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</si>
  <si>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</si>
  <si>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</si>
  <si>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</si>
  <si>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</si>
  <si>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</si>
  <si>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</si>
  <si>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</si>
  <si>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</si>
  <si>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</si>
  <si>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</si>
  <si>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</si>
  <si>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</si>
  <si>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</si>
  <si>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</si>
  <si>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</si>
  <si>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</si>
  <si>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</si>
  <si>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</si>
  <si>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</si>
  <si>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</si>
  <si>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</si>
  <si>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</si>
  <si>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</si>
  <si>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</si>
  <si>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</si>
  <si>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</si>
  <si>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</si>
  <si>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</si>
  <si>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</si>
  <si>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</si>
  <si>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</si>
  <si>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</si>
  <si>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</si>
  <si>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</si>
  <si>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</si>
  <si>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</si>
  <si>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</si>
  <si>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</si>
  <si>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</si>
  <si>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</si>
  <si>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</si>
  <si>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</si>
  <si>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</si>
  <si>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</si>
  <si>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</si>
  <si>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</si>
  <si>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</si>
  <si>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</si>
  <si>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</si>
  <si>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</si>
  <si>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</si>
  <si>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</si>
  <si>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</si>
  <si>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</si>
  <si>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</si>
  <si>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</si>
  <si>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</si>
  <si>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</si>
  <si>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</si>
  <si>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</si>
  <si>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</si>
  <si>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</si>
  <si>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</si>
  <si>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</si>
  <si>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</si>
  <si>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</si>
  <si>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</si>
  <si>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</si>
  <si>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</si>
  <si>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</si>
  <si>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</si>
  <si>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</si>
  <si>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</si>
  <si>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</si>
  <si>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</si>
  <si>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</si>
  <si>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</si>
  <si>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</si>
  <si>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</si>
  <si>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</si>
  <si>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</si>
  <si>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</si>
  <si>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</si>
  <si>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</si>
  <si>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</si>
  <si>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</si>
  <si>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</si>
  <si>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</si>
  <si>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</si>
  <si>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</si>
  <si>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</si>
  <si>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</si>
  <si>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</si>
  <si>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</si>
  <si>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</si>
  <si>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</si>
  <si>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</si>
  <si>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</si>
  <si>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</si>
  <si>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</si>
  <si>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</si>
  <si>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</si>
  <si>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</si>
  <si>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</si>
  <si>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</si>
  <si>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</si>
  <si>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</si>
  <si>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</si>
  <si>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</si>
  <si>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</si>
  <si>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</si>
  <si>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</si>
  <si>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</si>
  <si>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</si>
  <si>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</si>
  <si>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</si>
  <si>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</si>
  <si>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</si>
  <si>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</si>
  <si>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</si>
  <si>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</si>
  <si>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</si>
  <si>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</si>
  <si>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</si>
  <si>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</si>
  <si>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</si>
  <si>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</si>
  <si>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</si>
  <si>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</si>
  <si>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</si>
  <si>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</si>
  <si>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</si>
  <si>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</si>
  <si>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</si>
  <si>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</si>
  <si>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</si>
  <si>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</si>
  <si>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</si>
  <si>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</si>
  <si>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</si>
  <si>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</si>
  <si>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</si>
  <si>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</si>
  <si>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</si>
  <si>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</si>
  <si>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</si>
  <si>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</si>
  <si>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</si>
  <si>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</si>
  <si>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</si>
  <si>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</si>
  <si>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</si>
  <si>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</si>
  <si>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</si>
  <si>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</si>
  <si>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</si>
  <si>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</si>
  <si>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</si>
  <si>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</si>
  <si>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</si>
  <si>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</si>
  <si>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</si>
  <si>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</si>
  <si>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</si>
  <si>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</si>
  <si>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</si>
  <si>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</si>
  <si>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</si>
  <si>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</si>
  <si>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</si>
  <si>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</si>
  <si>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</si>
  <si>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</si>
  <si>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</si>
  <si>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</si>
  <si>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</si>
  <si>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</si>
  <si>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</si>
  <si>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</si>
  <si>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</si>
  <si>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</si>
  <si>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</si>
  <si>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</si>
  <si>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</si>
  <si>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</si>
  <si>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</si>
  <si>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</si>
  <si>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</si>
  <si>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</si>
  <si>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</si>
  <si>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</si>
  <si>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</si>
  <si>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</si>
  <si>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</si>
  <si>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</si>
  <si>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</si>
  <si>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</si>
  <si>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</si>
  <si>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</si>
  <si>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</si>
  <si>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</si>
  <si>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</si>
  <si>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</si>
  <si>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</si>
  <si>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</si>
  <si>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</si>
  <si>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</si>
  <si>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</si>
  <si>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</si>
  <si>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</si>
  <si>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</si>
  <si>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</si>
  <si>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</si>
  <si>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</si>
  <si>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</si>
  <si>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</si>
  <si>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</si>
  <si>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</si>
  <si>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</si>
  <si>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</si>
  <si>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</si>
  <si>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</si>
  <si>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</si>
  <si>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</si>
  <si>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</si>
  <si>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</si>
  <si>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</si>
  <si>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</si>
  <si>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</si>
  <si>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</si>
  <si>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</si>
  <si>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</si>
  <si>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</si>
  <si>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</si>
  <si>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</si>
  <si>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</si>
  <si>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</si>
  <si>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</si>
  <si>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</si>
  <si>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</si>
  <si>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</si>
  <si>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</si>
  <si>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</si>
  <si>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</si>
  <si>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</si>
  <si>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</si>
  <si>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</si>
  <si>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</si>
  <si>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</si>
  <si>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</si>
  <si>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</si>
  <si>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</si>
  <si>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</si>
  <si>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</si>
  <si>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</si>
  <si>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</si>
  <si>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</si>
  <si>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</si>
  <si>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</si>
  <si>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</si>
  <si>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</si>
  <si>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</si>
  <si>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</si>
  <si>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</si>
  <si>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</si>
  <si>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</si>
  <si>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</si>
  <si>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</si>
  <si>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</si>
  <si>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</si>
  <si>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</si>
  <si>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</si>
  <si>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</si>
  <si>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</si>
  <si>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</si>
  <si>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</si>
  <si>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</si>
  <si>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</si>
  <si>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</si>
  <si>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</si>
  <si>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</si>
  <si>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</si>
  <si>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</si>
  <si>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</si>
  <si>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</si>
  <si>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</si>
  <si>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</si>
  <si>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</si>
  <si>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</si>
  <si>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</si>
  <si>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</si>
  <si>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</si>
  <si>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</si>
  <si>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</si>
  <si>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</si>
  <si>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</si>
  <si>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</si>
  <si>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</si>
  <si>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</si>
  <si>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</si>
  <si>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</si>
  <si>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</si>
  <si>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</si>
  <si>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</si>
  <si>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</si>
  <si>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</si>
  <si>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</si>
  <si>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</si>
  <si>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</si>
  <si>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</si>
  <si>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</si>
  <si>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</si>
  <si>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</si>
  <si>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</si>
  <si>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</si>
  <si>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</si>
  <si>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</si>
  <si>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</si>
  <si>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</si>
  <si>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</si>
  <si>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</si>
  <si>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</si>
  <si>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</si>
  <si>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</si>
  <si>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</si>
  <si>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</si>
  <si>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</si>
  <si>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</si>
  <si>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</si>
  <si>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</si>
  <si>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</si>
  <si>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</si>
  <si>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</si>
  <si>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</si>
  <si>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</si>
  <si>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</si>
  <si>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</si>
  <si>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</si>
  <si>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</si>
  <si>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</si>
  <si>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</si>
  <si>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</si>
  <si>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</si>
  <si>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</si>
  <si>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</si>
  <si>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</si>
  <si>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</si>
  <si>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</si>
  <si>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</si>
  <si>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</si>
  <si>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</si>
  <si>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</si>
  <si>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</si>
  <si>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</si>
  <si>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</si>
  <si>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</si>
  <si>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</si>
  <si>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</si>
  <si>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</si>
  <si>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</si>
  <si>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</si>
  <si>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</si>
  <si>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</si>
  <si>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</si>
  <si>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</si>
  <si>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</si>
  <si>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</si>
  <si>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</si>
  <si>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</si>
  <si>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</si>
  <si>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</si>
  <si>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</si>
  <si>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</si>
  <si>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</si>
  <si>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</si>
  <si>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</si>
  <si>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</si>
  <si>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</si>
  <si>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</si>
  <si>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</si>
  <si>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</si>
  <si>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</si>
  <si>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</si>
  <si>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</si>
  <si>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</si>
  <si>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</si>
  <si>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</si>
  <si>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</si>
  <si>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</si>
  <si>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</si>
  <si>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</si>
  <si>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</si>
  <si>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</si>
  <si>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</si>
  <si>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</si>
  <si>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</si>
  <si>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</si>
  <si>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</si>
  <si>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</si>
  <si>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</si>
  <si>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</si>
  <si>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</si>
  <si>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</si>
  <si>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</si>
  <si>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</si>
  <si>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</si>
  <si>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</si>
  <si>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</si>
  <si>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</si>
  <si>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</si>
  <si>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</si>
  <si>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</si>
  <si>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</si>
  <si>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</si>
  <si>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</si>
  <si>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</si>
  <si>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</si>
  <si>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</si>
  <si>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</si>
  <si>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</si>
  <si>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</si>
  <si>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</si>
  <si>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</si>
  <si>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</si>
  <si>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</si>
  <si>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</si>
  <si>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</si>
  <si>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</si>
  <si>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</si>
  <si>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</si>
  <si>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</si>
  <si>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</si>
  <si>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</si>
  <si>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</si>
  <si>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</si>
  <si>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</si>
  <si>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</si>
  <si>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</si>
  <si>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</si>
  <si>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</si>
  <si>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</si>
  <si>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</si>
  <si>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</si>
  <si>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</si>
  <si>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</si>
  <si>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</si>
  <si>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</si>
  <si>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</si>
  <si>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</si>
  <si>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</si>
  <si>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</si>
  <si>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</si>
  <si>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</si>
  <si>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</si>
  <si>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</si>
  <si>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</si>
  <si>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</si>
  <si>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</si>
  <si>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</si>
  <si>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</si>
  <si>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</si>
  <si>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</si>
  <si>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</si>
  <si>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</si>
  <si>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</si>
  <si>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</si>
  <si>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</si>
  <si>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</si>
  <si>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</si>
  <si>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</si>
  <si>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</si>
  <si>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</si>
  <si>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</si>
  <si>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</si>
  <si>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</si>
  <si>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</si>
  <si>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</si>
  <si>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</si>
  <si>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</si>
  <si>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</si>
  <si>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</si>
  <si>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</si>
  <si>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</si>
  <si>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</si>
  <si>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</si>
  <si>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</si>
  <si>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</si>
  <si>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</si>
  <si>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</si>
  <si>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</si>
  <si>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</si>
  <si>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</si>
  <si>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</si>
  <si>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</si>
  <si>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</si>
  <si>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</si>
  <si>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</si>
  <si>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</si>
  <si>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</si>
  <si>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</si>
  <si>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</si>
  <si>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</si>
  <si>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</si>
  <si>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</si>
  <si>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</si>
  <si>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</si>
  <si>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</si>
  <si>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</si>
  <si>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</si>
  <si>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</si>
  <si>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</si>
  <si>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</si>
  <si>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</si>
  <si>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</si>
  <si>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</si>
  <si>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</si>
  <si>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</si>
  <si>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</si>
  <si>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</si>
  <si>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</si>
  <si>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</si>
  <si>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</si>
  <si>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</si>
  <si>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</si>
  <si>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</si>
  <si>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</si>
  <si>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</si>
  <si>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</si>
  <si>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</si>
  <si>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</si>
  <si>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</si>
  <si>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</si>
  <si>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</si>
  <si>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</si>
  <si>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</si>
  <si>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</si>
  <si>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</si>
  <si>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</si>
  <si>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</si>
  <si>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</si>
  <si>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</si>
  <si>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</si>
  <si>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</si>
  <si>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</si>
  <si>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</si>
  <si>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</si>
  <si>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</si>
  <si>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</si>
  <si>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</si>
  <si>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</si>
  <si>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</si>
  <si>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</si>
  <si>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</si>
  <si>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</si>
  <si>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</si>
  <si>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</si>
  <si>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</si>
  <si>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</si>
  <si>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</si>
  <si>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</si>
  <si>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</si>
  <si>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</si>
  <si>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</si>
  <si>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</si>
  <si>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</si>
  <si>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</si>
  <si>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</si>
  <si>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</si>
  <si>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</si>
  <si>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</si>
  <si>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</si>
  <si>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</si>
  <si>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</si>
  <si>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</si>
  <si>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</si>
  <si>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</si>
  <si>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</si>
  <si>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</si>
  <si>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</si>
  <si>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</si>
  <si>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</si>
  <si>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</si>
  <si>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</si>
  <si>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</si>
  <si>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</si>
  <si>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</si>
  <si>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</si>
  <si>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</si>
  <si>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</si>
  <si>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</si>
  <si>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</si>
  <si>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</si>
  <si>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</si>
  <si>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</si>
  <si>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</si>
  <si>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</si>
  <si>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</si>
  <si>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</si>
  <si>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</si>
  <si>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</si>
  <si>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</si>
  <si>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</si>
  <si>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</si>
  <si>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</si>
  <si>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</si>
  <si>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</si>
  <si>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</si>
  <si>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</si>
  <si>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</si>
  <si>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</si>
  <si>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</si>
  <si>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</si>
  <si>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</si>
  <si>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</si>
  <si>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</si>
  <si>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</si>
  <si>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</si>
  <si>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</si>
  <si>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</si>
  <si>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</si>
  <si>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</si>
  <si>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</si>
  <si>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</si>
  <si>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</si>
  <si>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</si>
  <si>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</si>
  <si>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</si>
  <si>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</si>
  <si>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</si>
  <si>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</si>
  <si>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</si>
  <si>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</si>
  <si>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</si>
  <si>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</si>
  <si>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</si>
  <si>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</si>
  <si>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</si>
  <si>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</si>
  <si>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</si>
  <si>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</si>
  <si>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</si>
  <si>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</si>
  <si>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</si>
  <si>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</si>
  <si>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</si>
  <si>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</si>
  <si>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</si>
  <si>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</si>
  <si>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</si>
  <si>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</si>
  <si>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</si>
  <si>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</si>
  <si>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</si>
  <si>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</si>
  <si>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</si>
  <si>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</si>
  <si>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</si>
  <si>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</si>
  <si>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</si>
  <si>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</si>
  <si>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</si>
  <si>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</si>
  <si>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</si>
  <si>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</si>
  <si>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</si>
  <si>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</si>
  <si>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</si>
  <si>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</si>
  <si>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</si>
  <si>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</si>
  <si>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</si>
  <si>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</si>
  <si>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</si>
  <si>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</si>
  <si>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</si>
  <si>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</si>
  <si>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</si>
  <si>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</si>
  <si>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</si>
  <si>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</si>
  <si>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</si>
  <si>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</si>
  <si>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</si>
  <si>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</si>
  <si>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</si>
  <si>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</si>
  <si>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</si>
  <si>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</si>
  <si>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</si>
  <si>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</si>
  <si>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</si>
  <si>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</si>
  <si>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</si>
  <si>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</si>
  <si>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</si>
  <si>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</si>
  <si>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</si>
  <si>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</si>
  <si>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</si>
  <si>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</si>
  <si>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</si>
  <si>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</si>
  <si>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</si>
  <si>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</si>
  <si>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</si>
  <si>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</si>
  <si>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</si>
  <si>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</si>
  <si>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</si>
  <si>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</si>
  <si>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</si>
  <si>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</si>
  <si>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</si>
  <si>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</si>
  <si>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</si>
  <si>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</si>
  <si>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</si>
  <si>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</si>
  <si>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</si>
  <si>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</si>
  <si>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</si>
  <si>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</si>
  <si>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</si>
  <si>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</si>
  <si>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</si>
  <si>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</si>
  <si>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</si>
  <si>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</si>
  <si>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</si>
  <si>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</si>
  <si>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</si>
  <si>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</si>
  <si>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</si>
  <si>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</si>
  <si>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</si>
  <si>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</si>
  <si>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</si>
  <si>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</si>
  <si>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</si>
  <si>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</si>
  <si>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</si>
  <si>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</si>
  <si>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</si>
  <si>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</si>
  <si>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</si>
  <si>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</si>
  <si>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</si>
  <si>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</si>
  <si>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</si>
  <si>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</si>
  <si>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</si>
  <si>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</si>
  <si>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</si>
  <si>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</si>
  <si>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</si>
  <si>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</si>
  <si>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</si>
  <si>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</si>
  <si>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</si>
  <si>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</si>
  <si>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</si>
  <si>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</si>
  <si>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</si>
  <si>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</si>
  <si>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</si>
  <si>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</si>
  <si>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</si>
  <si>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</si>
  <si>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</si>
  <si>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</si>
  <si>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</si>
  <si>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</si>
  <si>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</si>
  <si>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</si>
  <si>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</si>
  <si>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</si>
  <si>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</si>
  <si>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</si>
  <si>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</si>
  <si>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</si>
  <si>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</si>
  <si>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</si>
  <si>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</si>
  <si>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</si>
  <si>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</si>
  <si>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</si>
  <si>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</si>
  <si>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</si>
  <si>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</si>
  <si>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</si>
  <si>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</si>
  <si>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</si>
  <si>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</si>
  <si>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</si>
  <si>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</si>
  <si>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</si>
  <si>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</si>
  <si>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</si>
  <si>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</si>
  <si>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</si>
  <si>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</si>
  <si>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</si>
  <si>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</si>
  <si>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</si>
  <si>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</si>
  <si>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</si>
  <si>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</si>
  <si>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</si>
  <si>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</si>
  <si>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</si>
  <si>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</si>
  <si>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</si>
  <si>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</si>
  <si>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</si>
  <si>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</si>
  <si>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</si>
  <si>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</si>
  <si>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</si>
  <si>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</si>
  <si>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</si>
  <si>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</si>
  <si>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</si>
  <si>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</si>
  <si>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</si>
  <si>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</si>
  <si>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</si>
  <si>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</si>
  <si>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</si>
  <si>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</si>
  <si>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</si>
  <si>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</si>
  <si>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</si>
  <si>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</si>
  <si>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</si>
  <si>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</si>
  <si>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</si>
  <si>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</si>
  <si>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</si>
  <si>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</si>
  <si>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</si>
  <si>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</si>
  <si>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</si>
  <si>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</si>
  <si>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</si>
  <si>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</si>
  <si>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</si>
  <si>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</si>
  <si>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</si>
  <si>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</si>
  <si>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</si>
  <si>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</si>
  <si>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</si>
  <si>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</si>
  <si>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</si>
  <si>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</si>
  <si>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</si>
  <si>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</si>
  <si>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</si>
  <si>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</si>
  <si>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</si>
  <si>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</si>
  <si>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</si>
  <si>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</si>
  <si>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</si>
  <si>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</si>
  <si>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</si>
  <si>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</si>
  <si>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</si>
  <si>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</si>
  <si>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</si>
  <si>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</si>
  <si>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</si>
  <si>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</si>
  <si>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</si>
  <si>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</si>
  <si>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</si>
  <si>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</si>
  <si>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</si>
  <si>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</si>
  <si>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</si>
  <si>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</si>
  <si>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</si>
  <si>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</si>
  <si>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</si>
  <si>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</si>
  <si>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</si>
  <si>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</si>
  <si>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</si>
  <si>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</si>
  <si>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</si>
  <si>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</si>
  <si>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</si>
  <si>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</si>
  <si>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</si>
  <si>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</si>
  <si>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</si>
  <si>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</si>
  <si>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</si>
  <si>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</si>
  <si>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</si>
  <si>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</si>
  <si>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</si>
  <si>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</si>
  <si>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</si>
  <si>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</si>
  <si>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</si>
  <si>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</si>
  <si>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</si>
  <si>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</si>
  <si>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</si>
  <si>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</si>
  <si>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</si>
  <si>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</si>
  <si>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</si>
  <si>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</si>
  <si>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</si>
  <si>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</si>
  <si>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</si>
  <si>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</si>
  <si>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</si>
  <si>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</si>
  <si>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</si>
  <si>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</si>
  <si>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</si>
  <si>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</si>
  <si>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</si>
  <si>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</si>
  <si>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</si>
  <si>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</si>
  <si>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</si>
  <si>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</si>
  <si>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</si>
  <si>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</si>
  <si>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</si>
  <si>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</si>
  <si>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</si>
  <si>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</si>
  <si>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</si>
  <si>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</si>
  <si>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</si>
  <si>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</si>
  <si>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</si>
  <si>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</si>
  <si>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</si>
  <si>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</si>
  <si>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</si>
  <si>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</si>
  <si>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</si>
  <si>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</si>
  <si>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</si>
  <si>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</si>
  <si>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</si>
  <si>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</si>
  <si>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</si>
  <si>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</si>
  <si>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</si>
  <si>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</si>
  <si>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</si>
  <si>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</si>
  <si>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</si>
  <si>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</si>
  <si>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</si>
  <si>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</si>
  <si>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</si>
  <si>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</si>
  <si>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</si>
  <si>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</si>
  <si>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</si>
  <si>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</si>
  <si>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</si>
  <si>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</si>
  <si>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</si>
  <si>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</si>
  <si>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</si>
  <si>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</si>
  <si>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</si>
  <si>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</si>
  <si>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</si>
  <si>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</si>
  <si>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</si>
  <si>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</si>
  <si>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</si>
  <si>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</si>
  <si>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</si>
  <si>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</si>
  <si>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</si>
  <si>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</si>
  <si>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</si>
  <si>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</si>
  <si>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</si>
  <si>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</si>
  <si>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</si>
  <si>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</si>
  <si>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</si>
  <si>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</si>
  <si>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</si>
  <si>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</si>
  <si>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</si>
  <si>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</si>
  <si>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</si>
  <si>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</si>
  <si>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</si>
  <si>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</si>
  <si>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</si>
  <si>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</si>
  <si>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</si>
  <si>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</si>
  <si>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</si>
  <si>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</si>
  <si>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</si>
  <si>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</si>
  <si>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</si>
  <si>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</si>
  <si>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</si>
  <si>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</si>
  <si>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</si>
  <si>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</si>
  <si>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</si>
  <si>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</si>
  <si>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</si>
  <si>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</si>
  <si>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</si>
  <si>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</si>
  <si>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</si>
  <si>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</si>
  <si>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</si>
  <si>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</si>
  <si>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</si>
  <si>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</si>
  <si>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</si>
  <si>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</si>
  <si>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</si>
  <si>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</si>
  <si>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</si>
  <si>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</si>
  <si>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</si>
  <si>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</si>
  <si>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</si>
  <si>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</si>
  <si>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</si>
  <si>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</si>
  <si>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</si>
  <si>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</si>
  <si>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</si>
  <si>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</si>
  <si>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</si>
  <si>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</si>
  <si>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</si>
  <si>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</si>
  <si>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</si>
  <si>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</si>
  <si>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</si>
  <si>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</si>
  <si>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</si>
  <si>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</si>
  <si>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</si>
  <si>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</si>
  <si>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</si>
  <si>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</si>
  <si>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</si>
  <si>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</si>
  <si>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</si>
  <si>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</si>
  <si>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</si>
  <si>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</si>
  <si>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</si>
  <si>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</si>
  <si>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</si>
  <si>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</si>
  <si>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</si>
  <si>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</si>
  <si>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</si>
  <si>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</si>
  <si>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</si>
  <si>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</si>
  <si>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</si>
  <si>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</si>
  <si>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</si>
  <si>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</si>
  <si>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</si>
  <si>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</si>
  <si>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</si>
  <si>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</si>
  <si>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</si>
  <si>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</si>
  <si>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</si>
  <si>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</si>
  <si>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</si>
  <si>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</si>
  <si>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</si>
  <si>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</si>
  <si>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</si>
  <si>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</si>
  <si>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</si>
  <si>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</si>
  <si>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</si>
  <si>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</si>
  <si>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</si>
  <si>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</si>
  <si>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</si>
  <si>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</si>
  <si>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</si>
  <si>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</si>
  <si>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</si>
  <si>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</si>
  <si>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</si>
  <si>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</si>
  <si>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</si>
  <si>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</si>
  <si>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</si>
  <si>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</si>
  <si>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</si>
  <si>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</si>
  <si>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</si>
  <si>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</si>
  <si>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</si>
  <si>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</si>
  <si>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</si>
  <si>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</si>
  <si>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</si>
  <si>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</si>
  <si>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</si>
  <si>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</si>
  <si>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</si>
  <si>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</si>
  <si>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</si>
  <si>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</si>
  <si>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</si>
  <si>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</si>
  <si>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</si>
  <si>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</si>
  <si>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</si>
  <si>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</si>
  <si>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</si>
  <si>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</si>
  <si>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</si>
  <si>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</si>
  <si>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</si>
  <si>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</si>
  <si>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</si>
  <si>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</si>
  <si>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</si>
  <si>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</si>
  <si>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</si>
  <si>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</si>
  <si>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</si>
  <si>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</si>
  <si>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</si>
  <si>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</si>
  <si>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</si>
  <si>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</si>
  <si>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</si>
  <si>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</si>
  <si>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</si>
  <si>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</si>
  <si>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</si>
  <si>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</si>
  <si>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</si>
  <si>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</si>
  <si>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</si>
  <si>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</si>
  <si>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</si>
  <si>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</si>
  <si>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</si>
  <si>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</si>
  <si>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</si>
  <si>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</si>
  <si>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</si>
  <si>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</si>
  <si>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</si>
  <si>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</si>
  <si>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</si>
  <si>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</si>
  <si>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</si>
  <si>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</si>
  <si>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</si>
  <si>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</si>
  <si>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</si>
  <si>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</si>
  <si>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</si>
  <si>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</si>
  <si>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</si>
  <si>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</si>
  <si>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</si>
  <si>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</si>
  <si>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</si>
  <si>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</si>
  <si>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</si>
  <si>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</si>
  <si>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</si>
  <si>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</si>
  <si>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</si>
  <si>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</si>
  <si>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</si>
  <si>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</si>
  <si>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</si>
  <si>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</si>
  <si>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</si>
  <si>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</si>
  <si>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</si>
  <si>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</si>
  <si>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</si>
  <si>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</si>
  <si>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</si>
  <si>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</si>
  <si>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</si>
  <si>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</si>
  <si>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</si>
  <si>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</si>
  <si>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</si>
  <si>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</si>
  <si>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</si>
  <si>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</si>
  <si>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</si>
  <si>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</si>
  <si>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</si>
  <si>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</si>
  <si>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</si>
  <si>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</si>
  <si>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</si>
  <si>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</si>
  <si>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</si>
  <si>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</si>
  <si>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</si>
  <si>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</si>
  <si>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</si>
  <si>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</si>
  <si>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</si>
  <si>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</si>
  <si>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</si>
  <si>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</si>
  <si>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</si>
  <si>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</si>
  <si>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</si>
  <si>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</si>
  <si>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</si>
  <si>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</si>
  <si>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</si>
  <si>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</si>
  <si>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</si>
  <si>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</si>
  <si>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</si>
  <si>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</si>
  <si>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</si>
  <si>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</si>
  <si>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</si>
  <si>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</si>
  <si>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</si>
  <si>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</si>
  <si>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</si>
  <si>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</si>
  <si>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</si>
  <si>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</si>
  <si>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</si>
  <si>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</si>
  <si>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</si>
  <si>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</si>
  <si>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</si>
  <si>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</si>
  <si>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</si>
  <si>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</si>
  <si>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</si>
  <si>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</si>
  <si>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</si>
  <si>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</si>
  <si>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</si>
  <si>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</si>
  <si>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</si>
  <si>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</si>
  <si>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</si>
  <si>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</si>
  <si>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</si>
  <si>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</si>
  <si>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</si>
  <si>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</si>
  <si>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</si>
  <si>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</si>
  <si>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</si>
  <si>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</si>
  <si>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</si>
  <si>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</si>
  <si>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</si>
  <si>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</si>
  <si>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</si>
  <si>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</si>
  <si>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</si>
  <si>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</si>
  <si>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</si>
  <si>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</si>
  <si>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</si>
  <si>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</si>
  <si>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</si>
  <si>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</si>
  <si>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</si>
  <si>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</si>
  <si>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</si>
  <si>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</si>
  <si>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</si>
  <si>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</si>
  <si>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</si>
  <si>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</si>
  <si>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</si>
  <si>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</si>
  <si>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</si>
  <si>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</si>
  <si>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</si>
  <si>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</si>
  <si>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</si>
  <si>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</si>
  <si>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</si>
  <si>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</si>
  <si>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</si>
  <si>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</si>
  <si>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</si>
  <si>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</si>
  <si>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</si>
  <si>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</si>
  <si>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</si>
  <si>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</si>
  <si>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</si>
  <si>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</si>
  <si>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</si>
  <si>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</si>
  <si>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</si>
  <si>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</si>
  <si>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</si>
  <si>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</si>
  <si>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</si>
  <si>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</si>
  <si>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</si>
  <si>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</si>
  <si>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</si>
  <si>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</si>
  <si>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</si>
  <si>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</si>
  <si>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</si>
  <si>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</si>
  <si>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</si>
  <si>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</si>
  <si>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</si>
  <si>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</si>
  <si>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</si>
  <si>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</si>
  <si>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</si>
  <si>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</si>
  <si>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</si>
  <si>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</si>
  <si>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</si>
  <si>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</si>
  <si>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</si>
  <si>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</si>
  <si>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</si>
  <si>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</si>
  <si>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</si>
  <si>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</si>
  <si>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</si>
  <si>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</si>
  <si>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</si>
  <si>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</si>
  <si>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</si>
  <si>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</si>
  <si>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</si>
  <si>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</si>
  <si>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</si>
  <si>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</si>
  <si>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</si>
  <si>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</si>
  <si>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</si>
  <si>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</si>
  <si>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</si>
  <si>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</si>
  <si>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</si>
  <si>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</si>
  <si>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</si>
  <si>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</si>
  <si>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</si>
  <si>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</si>
  <si>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</si>
  <si>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</si>
  <si>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</si>
  <si>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</si>
  <si>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</si>
  <si>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</si>
  <si>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</si>
  <si>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</si>
  <si>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</si>
  <si>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</si>
  <si>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</si>
  <si>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</si>
  <si>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</si>
  <si>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</si>
  <si>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</si>
  <si>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</si>
  <si>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</si>
  <si>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</si>
  <si>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</si>
  <si>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</si>
  <si>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</si>
  <si>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</si>
  <si>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</si>
  <si>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</si>
  <si>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</si>
  <si>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</si>
  <si>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</si>
  <si>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</si>
  <si>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</si>
  <si>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</si>
  <si>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</si>
  <si>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</si>
  <si>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</si>
  <si>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</si>
  <si>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</si>
  <si>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</si>
  <si>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</si>
  <si>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</si>
  <si>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</si>
  <si>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</si>
  <si>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</si>
  <si>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</si>
  <si>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</si>
  <si>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</si>
  <si>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</si>
  <si>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</si>
  <si>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</si>
  <si>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</si>
  <si>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</si>
  <si>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</si>
  <si>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</si>
  <si>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</si>
  <si>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</si>
  <si>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</si>
  <si>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</si>
  <si>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</si>
  <si>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</si>
  <si>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</si>
  <si>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</si>
  <si>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</si>
  <si>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</si>
  <si>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</si>
  <si>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</si>
  <si>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</si>
  <si>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</si>
  <si>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</si>
  <si>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</si>
  <si>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</si>
  <si>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</si>
  <si>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</si>
  <si>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</si>
  <si>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</si>
  <si>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</si>
  <si>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</si>
  <si>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</si>
  <si>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</si>
  <si>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</si>
  <si>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</si>
  <si>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</si>
  <si>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</si>
  <si>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</si>
  <si>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</si>
  <si>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</si>
  <si>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</si>
  <si>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</si>
  <si>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</si>
  <si>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</si>
  <si>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</si>
  <si>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</si>
  <si>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</si>
  <si>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</si>
  <si>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</si>
  <si>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</si>
  <si>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</si>
  <si>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</si>
  <si>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</si>
  <si>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</si>
  <si>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</si>
  <si>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</si>
  <si>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</si>
  <si>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</si>
  <si>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</si>
  <si>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</si>
  <si>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</si>
  <si>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</si>
  <si>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</si>
  <si>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</si>
  <si>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</si>
  <si>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</si>
  <si>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</si>
  <si>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</si>
  <si>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</si>
  <si>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</si>
  <si>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</si>
  <si>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</si>
  <si>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</si>
  <si>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</si>
  <si>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</si>
  <si>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</si>
  <si>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</si>
  <si>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</si>
  <si>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</si>
  <si>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</si>
  <si>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</si>
  <si>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</si>
  <si>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</si>
  <si>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</si>
  <si>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</si>
  <si>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</si>
  <si>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</si>
  <si>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</si>
  <si>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</si>
  <si>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</si>
  <si>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</si>
  <si>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</si>
  <si>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</si>
  <si>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</si>
  <si>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</si>
  <si>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</si>
  <si>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</si>
  <si>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</si>
  <si>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</si>
  <si>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</si>
  <si>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</si>
  <si>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</si>
  <si>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</si>
  <si>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</si>
  <si>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</si>
  <si>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</si>
  <si>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</si>
  <si>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</si>
  <si>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</si>
  <si>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</si>
  <si>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</si>
  <si>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</si>
  <si>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</si>
  <si>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</si>
  <si>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</si>
  <si>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</si>
  <si>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</si>
  <si>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</si>
  <si>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</si>
  <si>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</si>
  <si>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</si>
  <si>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</si>
  <si>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</si>
  <si>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</si>
  <si>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</si>
  <si>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</si>
  <si>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</si>
  <si>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</si>
  <si>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</si>
  <si>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</si>
  <si>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</si>
  <si>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</si>
  <si>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</si>
  <si>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</si>
  <si>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</si>
  <si>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</si>
  <si>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</si>
  <si>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</si>
  <si>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</si>
  <si>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</si>
  <si>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</si>
  <si>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</si>
  <si>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</si>
  <si>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</si>
  <si>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</si>
  <si>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</si>
  <si>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</si>
  <si>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</si>
  <si>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</si>
  <si>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</si>
  <si>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</si>
  <si>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</si>
  <si>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</si>
  <si>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</si>
  <si>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</si>
  <si>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</si>
  <si>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</si>
  <si>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</si>
  <si>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</si>
  <si>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</si>
  <si>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</si>
  <si>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</si>
  <si>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</si>
  <si>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</si>
  <si>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</si>
  <si>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</si>
  <si>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</si>
  <si>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</si>
  <si>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</si>
  <si>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</si>
  <si>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</si>
  <si>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</si>
  <si>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</si>
  <si>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</si>
  <si>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</si>
  <si>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</si>
  <si>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</si>
  <si>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</si>
  <si>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</si>
  <si>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</si>
  <si>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</si>
  <si>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</si>
  <si>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</si>
  <si>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</si>
  <si>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</si>
  <si>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</si>
  <si>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</si>
  <si>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</si>
  <si>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</si>
  <si>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</si>
  <si>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</si>
  <si>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</si>
  <si>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</si>
  <si>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</si>
  <si>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</si>
  <si>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</si>
  <si>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</si>
  <si>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</si>
  <si>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</si>
  <si>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</si>
  <si>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</si>
  <si>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</si>
  <si>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</si>
  <si>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</si>
  <si>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</si>
  <si>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</si>
  <si>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</si>
  <si>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</si>
  <si>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</si>
  <si>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</si>
  <si>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</si>
  <si>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</si>
  <si>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</si>
  <si>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</si>
  <si>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</si>
  <si>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</si>
  <si>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</si>
  <si>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</si>
  <si>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</si>
  <si>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</si>
  <si>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</si>
  <si>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</si>
  <si>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</si>
  <si>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</si>
  <si>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</si>
  <si>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</si>
  <si>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</si>
  <si>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</si>
  <si>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</si>
  <si>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</si>
  <si>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</si>
  <si>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</si>
  <si>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</si>
  <si>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</si>
  <si>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</si>
  <si>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</si>
  <si>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</si>
  <si>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</si>
  <si>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</si>
  <si>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</si>
  <si>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</si>
  <si>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</si>
  <si>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</si>
  <si>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</si>
  <si>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</si>
  <si>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</si>
  <si>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</si>
  <si>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</si>
  <si>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</si>
  <si>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</si>
  <si>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</si>
  <si>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</si>
  <si>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</si>
  <si>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</si>
  <si>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</si>
  <si>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</si>
  <si>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</si>
  <si>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</si>
  <si>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</si>
  <si>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</si>
  <si>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</si>
  <si>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</si>
  <si>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</si>
  <si>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</si>
  <si>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</si>
  <si>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</si>
  <si>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</si>
  <si>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</si>
  <si>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</si>
  <si>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</si>
  <si>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</si>
  <si>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</si>
  <si>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</si>
  <si>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</si>
  <si>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</si>
  <si>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</si>
  <si>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</si>
  <si>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</si>
  <si>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</si>
  <si>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</si>
  <si>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</si>
  <si>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</si>
  <si>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</si>
  <si>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</si>
  <si>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</si>
  <si>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</si>
  <si>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</si>
  <si>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</si>
  <si>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</si>
  <si>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</si>
  <si>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</si>
  <si>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</si>
  <si>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</si>
  <si>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</si>
  <si>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</si>
  <si>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</si>
  <si>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</si>
  <si>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</si>
  <si>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</si>
  <si>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</si>
  <si>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</si>
  <si>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</si>
  <si>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</si>
  <si>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</si>
  <si>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</si>
  <si>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</si>
  <si>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</si>
  <si>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</si>
  <si>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</si>
  <si>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</si>
  <si>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</si>
  <si>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</si>
  <si>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</si>
  <si>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</si>
  <si>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</si>
  <si>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</si>
  <si>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</si>
  <si>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</si>
  <si>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</si>
  <si>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</si>
  <si>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</si>
  <si>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</si>
  <si>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</si>
  <si>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</si>
  <si>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</si>
  <si>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</si>
  <si>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</si>
  <si>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</si>
  <si>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</si>
  <si>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</si>
  <si>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</si>
  <si>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</si>
  <si>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</si>
  <si>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</si>
  <si>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</si>
  <si>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</si>
  <si>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</si>
  <si>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</si>
  <si>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</si>
  <si>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</si>
  <si>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</si>
  <si>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</si>
  <si>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</si>
  <si>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</si>
  <si>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</si>
  <si>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</si>
  <si>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</si>
  <si>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</si>
  <si>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</si>
  <si>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</si>
  <si>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</si>
  <si>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</si>
  <si>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</si>
  <si>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</si>
  <si>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</si>
  <si>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</si>
  <si>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</si>
  <si>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</si>
  <si>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</si>
  <si>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</si>
  <si>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</si>
  <si>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</si>
  <si>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</si>
  <si>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</si>
  <si>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</si>
  <si>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</si>
  <si>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</si>
  <si>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</si>
  <si>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</si>
  <si>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</si>
  <si>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</si>
  <si>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</si>
  <si>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</si>
  <si>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</si>
  <si>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</si>
  <si>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</si>
  <si>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</si>
  <si>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</si>
  <si>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</si>
  <si>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</si>
  <si>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</si>
  <si>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</si>
  <si>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</si>
  <si>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</si>
  <si>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</si>
  <si>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</si>
  <si>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</si>
  <si>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</si>
  <si>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</si>
  <si>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</si>
  <si>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</si>
  <si>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</si>
  <si>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</si>
  <si>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</si>
  <si>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</si>
  <si>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</si>
  <si>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</si>
  <si>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</si>
  <si>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</si>
  <si>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</si>
  <si>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</si>
  <si>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</si>
  <si>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</si>
  <si>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</si>
  <si>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</si>
  <si>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</si>
  <si>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</si>
  <si>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</si>
  <si>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</si>
  <si>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</si>
  <si>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</si>
  <si>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</si>
  <si>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</si>
  <si>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</si>
  <si>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</si>
  <si>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</si>
  <si>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</si>
  <si>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</si>
  <si>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</si>
  <si>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</si>
  <si>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</si>
  <si>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</si>
  <si>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</si>
  <si>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</si>
  <si>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</si>
  <si>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</si>
  <si>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</si>
  <si>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</si>
  <si>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</si>
  <si>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</si>
  <si>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</si>
  <si>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</si>
  <si>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</si>
  <si>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</si>
  <si>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</si>
  <si>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</si>
  <si>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</si>
  <si>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</si>
  <si>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</si>
  <si>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</si>
  <si>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</si>
  <si>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</si>
  <si>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</si>
  <si>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</si>
  <si>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</si>
  <si>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</si>
  <si>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</si>
  <si>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</si>
  <si>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</si>
  <si>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</si>
  <si>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</si>
  <si>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</si>
  <si>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</si>
  <si>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</si>
  <si>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</si>
  <si>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</si>
  <si>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</si>
  <si>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</si>
  <si>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</si>
  <si>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</si>
  <si>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</si>
  <si>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</si>
  <si>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</si>
  <si>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</si>
  <si>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</si>
  <si>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</si>
  <si>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</si>
  <si>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</si>
  <si>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</si>
  <si>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</si>
  <si>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</si>
  <si>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</si>
  <si>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</si>
  <si>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</si>
  <si>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</si>
  <si>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</si>
  <si>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</si>
  <si>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</si>
  <si>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</si>
  <si>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</si>
  <si>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</si>
  <si>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</si>
  <si>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</si>
  <si>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</si>
  <si>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</si>
  <si>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</si>
  <si>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</si>
  <si>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</si>
  <si>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</si>
  <si>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</si>
  <si>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</si>
  <si>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</si>
  <si>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</si>
  <si>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</si>
  <si>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</si>
  <si>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</si>
  <si>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</si>
  <si>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</si>
  <si>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</si>
  <si>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</si>
  <si>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</si>
  <si>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</si>
  <si>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</si>
  <si>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</si>
  <si>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</si>
  <si>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</si>
  <si>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</si>
  <si>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</si>
  <si>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</si>
  <si>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</si>
  <si>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</si>
  <si>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</si>
  <si>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</si>
  <si>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</si>
  <si>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</si>
  <si>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</si>
  <si>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</si>
  <si>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</si>
  <si>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</si>
  <si>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</si>
  <si>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</si>
  <si>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</si>
  <si>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</si>
  <si>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</si>
  <si>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</si>
  <si>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</si>
  <si>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</si>
  <si>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</si>
  <si>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</si>
  <si>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</si>
  <si>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</si>
  <si>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</si>
  <si>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</si>
  <si>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</si>
  <si>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</si>
  <si>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</si>
  <si>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</si>
  <si>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</si>
  <si>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</si>
  <si>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</si>
  <si>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</si>
  <si>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</si>
  <si>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</si>
  <si>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</si>
  <si>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</si>
  <si>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</si>
  <si>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</si>
  <si>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</si>
  <si>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</si>
  <si>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</si>
  <si>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</si>
  <si>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</si>
  <si>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</si>
  <si>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</si>
  <si>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</si>
  <si>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</si>
  <si>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</si>
  <si>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</si>
  <si>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</si>
  <si>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</si>
  <si>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</si>
  <si>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</si>
  <si>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</si>
  <si>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</si>
  <si>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</si>
  <si>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</si>
  <si>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</si>
  <si>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</si>
  <si>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</si>
  <si>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</si>
  <si>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</si>
  <si>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</si>
  <si>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</si>
  <si>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</si>
  <si>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</si>
  <si>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</si>
  <si>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</si>
  <si>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</si>
  <si>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</si>
  <si>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</si>
  <si>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</si>
  <si>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</si>
  <si>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</si>
  <si>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</si>
  <si>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</si>
  <si>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</si>
  <si>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</si>
  <si>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</si>
  <si>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</si>
  <si>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</si>
  <si>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</si>
  <si>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</si>
  <si>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</si>
  <si>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</si>
  <si>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</si>
  <si>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</si>
  <si>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</si>
  <si>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</si>
  <si>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</si>
  <si>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</si>
  <si>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</si>
  <si>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</si>
  <si>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</si>
  <si>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</si>
  <si>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</si>
  <si>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</si>
  <si>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</si>
  <si>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</si>
  <si>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</si>
  <si>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</si>
  <si>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</si>
  <si>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</si>
  <si>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</si>
  <si>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</si>
  <si>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</si>
  <si>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</si>
  <si>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</si>
  <si>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</si>
  <si>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</si>
  <si>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</si>
  <si>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</si>
  <si>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</si>
  <si>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</si>
  <si>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</si>
  <si>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</si>
  <si>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</si>
  <si>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</si>
  <si>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</si>
  <si>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</si>
  <si>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</si>
  <si>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</si>
  <si>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</si>
  <si>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</si>
  <si>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</si>
  <si>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</si>
  <si>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</si>
  <si>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</si>
  <si>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</si>
  <si>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</si>
  <si>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</si>
  <si>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</si>
  <si>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</si>
  <si>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</si>
  <si>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</si>
  <si>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</si>
  <si>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</si>
  <si>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</si>
  <si>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</si>
  <si>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</si>
  <si>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</si>
  <si>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</si>
  <si>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</si>
  <si>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</si>
  <si>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</si>
  <si>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</si>
  <si>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</si>
  <si>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</si>
  <si>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</si>
  <si>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</si>
  <si>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</si>
  <si>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</si>
  <si>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</si>
  <si>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</si>
  <si>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</si>
  <si>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</si>
  <si>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</si>
  <si>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</si>
  <si>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</si>
  <si>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</si>
  <si>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</si>
  <si>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</si>
  <si>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</si>
  <si>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</si>
  <si>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</si>
  <si>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</si>
  <si>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</si>
  <si>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</si>
  <si>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</si>
  <si>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</si>
  <si>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</si>
  <si>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</si>
  <si>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</si>
  <si>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</si>
  <si>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</si>
  <si>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</si>
  <si>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</si>
  <si>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</si>
  <si>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</si>
  <si>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</si>
  <si>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</si>
  <si>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</si>
  <si>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</si>
  <si>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</si>
  <si>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</si>
  <si>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</si>
  <si>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</si>
  <si>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</si>
  <si>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</si>
  <si>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</si>
  <si>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</si>
  <si>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</si>
  <si>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</si>
  <si>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</si>
  <si>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</si>
  <si>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</si>
  <si>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</si>
  <si>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</si>
  <si>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</si>
  <si>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</si>
  <si>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</si>
  <si>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</si>
  <si>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</si>
  <si>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</si>
  <si>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</si>
  <si>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</si>
  <si>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</si>
  <si>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</si>
  <si>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</si>
  <si>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</si>
  <si>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</si>
  <si>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</si>
  <si>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</si>
  <si>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</si>
  <si>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</si>
  <si>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</si>
  <si>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</si>
  <si>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</si>
  <si>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</si>
  <si>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</si>
  <si>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</si>
  <si>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</si>
  <si>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</si>
  <si>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</si>
  <si>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</si>
  <si>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</si>
  <si>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</si>
  <si>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</si>
  <si>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</si>
  <si>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</si>
  <si>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</si>
  <si>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</si>
  <si>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</si>
  <si>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</si>
  <si>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</si>
  <si>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</si>
  <si>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</si>
  <si>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</si>
  <si>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</si>
  <si>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</si>
  <si>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</si>
  <si>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</si>
  <si>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</si>
  <si>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</si>
  <si>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</si>
  <si>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</si>
  <si>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</si>
  <si>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</si>
  <si>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</si>
  <si>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</si>
  <si>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</si>
  <si>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</si>
  <si>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</si>
  <si>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</si>
  <si>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</si>
  <si>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</si>
  <si>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</si>
  <si>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</si>
  <si>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</si>
  <si>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</si>
  <si>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</si>
  <si>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</si>
  <si>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</si>
  <si>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</si>
  <si>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</si>
  <si>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</si>
  <si>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</si>
  <si>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</si>
  <si>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</si>
  <si>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</si>
  <si>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</si>
  <si>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</si>
  <si>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</si>
  <si>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</si>
  <si>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</si>
  <si>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</si>
  <si>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</si>
  <si>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</si>
  <si>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</si>
  <si>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</si>
  <si>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</si>
  <si>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</si>
  <si>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</si>
  <si>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</si>
  <si>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</si>
  <si>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</si>
  <si>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</si>
  <si>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</si>
  <si>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</si>
  <si>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</si>
  <si>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</si>
  <si>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</si>
  <si>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</si>
  <si>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</si>
  <si>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</si>
  <si>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</si>
  <si>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</si>
  <si>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</si>
  <si>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</si>
  <si>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</si>
  <si>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</si>
  <si>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</si>
  <si>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</si>
  <si>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</si>
  <si>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</si>
  <si>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</si>
  <si>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</si>
  <si>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</si>
  <si>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</si>
  <si>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</si>
  <si>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</si>
  <si>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</si>
  <si>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</si>
  <si>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</si>
  <si>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</si>
  <si>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</si>
  <si>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</si>
  <si>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</si>
  <si>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</si>
  <si>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</si>
  <si>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</si>
  <si>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</si>
  <si>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</si>
  <si>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</si>
  <si>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</si>
  <si>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</si>
  <si>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</si>
  <si>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</si>
  <si>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</si>
  <si>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</si>
  <si>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</si>
  <si>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</si>
  <si>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</si>
  <si>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</si>
  <si>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</si>
  <si>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</si>
  <si>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</si>
  <si>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</si>
  <si>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</si>
  <si>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</si>
  <si>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</si>
  <si>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</si>
  <si>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</si>
  <si>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</si>
  <si>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</si>
  <si>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</si>
  <si>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</si>
  <si>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</si>
  <si>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</si>
  <si>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</si>
  <si>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</si>
  <si>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</si>
  <si>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</si>
  <si>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</si>
  <si>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</si>
  <si>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</si>
  <si>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</si>
  <si>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</si>
  <si>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</si>
  <si>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</si>
  <si>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</si>
  <si>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</si>
  <si>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</si>
  <si>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</si>
  <si>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</si>
  <si>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</si>
  <si>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</si>
  <si>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</si>
  <si>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</si>
  <si>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</si>
  <si>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</si>
  <si>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</si>
  <si>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</si>
  <si>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</si>
  <si>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</si>
  <si>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</si>
  <si>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</si>
  <si>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</si>
  <si>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</si>
  <si>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</si>
  <si>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</si>
  <si>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</si>
  <si>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</si>
  <si>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</si>
  <si>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</si>
  <si>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</si>
  <si>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</si>
  <si>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</si>
  <si>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</si>
  <si>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</si>
  <si>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</si>
  <si>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</si>
  <si>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</si>
  <si>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</si>
  <si>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</si>
  <si>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</si>
  <si>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</si>
  <si>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</si>
  <si>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</si>
  <si>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</si>
  <si>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</si>
  <si>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</si>
  <si>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</si>
  <si>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</si>
  <si>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</si>
  <si>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</si>
  <si>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</si>
  <si>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</si>
  <si>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</si>
  <si>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</si>
  <si>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</si>
  <si>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</si>
  <si>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</si>
  <si>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</si>
  <si>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</si>
  <si>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</si>
  <si>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</si>
  <si>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</si>
  <si>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</si>
  <si>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</si>
  <si>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</si>
  <si>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</si>
  <si>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</si>
  <si>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</si>
  <si>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</si>
  <si>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</si>
  <si>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</si>
  <si>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</si>
  <si>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</si>
  <si>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</si>
  <si>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</si>
  <si>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</si>
  <si>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</si>
  <si>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</si>
  <si>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</si>
  <si>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</si>
  <si>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</si>
  <si>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</si>
  <si>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</si>
  <si>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</si>
  <si>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</si>
  <si>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</si>
  <si>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</si>
  <si>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</si>
  <si>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</si>
  <si>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</si>
  <si>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</si>
  <si>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</si>
  <si>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</si>
  <si>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</si>
  <si>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</si>
  <si>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</si>
  <si>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</si>
  <si>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</si>
  <si>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</si>
  <si>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</si>
  <si>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</si>
  <si>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</si>
  <si>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</si>
  <si>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</si>
  <si>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</si>
  <si>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</si>
  <si>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</si>
  <si>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</si>
  <si>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</si>
  <si>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</si>
  <si>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</si>
  <si>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</si>
  <si>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</si>
  <si>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</si>
  <si>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</si>
  <si>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</si>
  <si>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</si>
  <si>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</si>
  <si>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</si>
  <si>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</si>
  <si>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</si>
  <si>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</si>
  <si>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</si>
  <si>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</si>
  <si>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</si>
  <si>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</si>
  <si>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</si>
  <si>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</si>
  <si>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</si>
  <si>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</si>
  <si>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</si>
  <si>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</si>
  <si>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</si>
  <si>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</si>
  <si>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</si>
  <si>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</si>
  <si>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</si>
  <si>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</si>
  <si>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</si>
  <si>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</si>
  <si>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</si>
  <si>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</si>
  <si>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</si>
  <si>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</si>
  <si>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</si>
  <si>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</si>
  <si>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</si>
  <si>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</si>
  <si>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</si>
  <si>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</si>
  <si>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</si>
  <si>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</si>
  <si>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</si>
  <si>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</si>
  <si>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</si>
  <si>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</si>
  <si>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</si>
  <si>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</si>
  <si>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</si>
  <si>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</si>
  <si>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</si>
  <si>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</si>
  <si>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</si>
  <si>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</si>
  <si>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</si>
  <si>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</si>
  <si>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</si>
  <si>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</si>
  <si>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</si>
  <si>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</si>
  <si>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</si>
  <si>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</si>
  <si>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</si>
  <si>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</si>
  <si>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</si>
  <si>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</si>
  <si>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</si>
  <si>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</si>
  <si>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</si>
  <si>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</si>
  <si>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</si>
  <si>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</si>
  <si>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</si>
  <si>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</si>
  <si>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</si>
  <si>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</si>
  <si>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</si>
  <si>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</si>
  <si>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</si>
  <si>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</si>
  <si>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</si>
  <si>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</si>
  <si>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</si>
  <si>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</si>
  <si>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</si>
  <si>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</si>
  <si>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</si>
  <si>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</si>
  <si>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</si>
  <si>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</si>
  <si>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</si>
  <si>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</si>
  <si>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</si>
  <si>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</si>
  <si>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</si>
  <si>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</si>
  <si>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</si>
  <si>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</si>
  <si>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</si>
  <si>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</si>
  <si>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</si>
  <si>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</si>
  <si>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</si>
  <si>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</si>
  <si>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</si>
  <si>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</si>
  <si>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</si>
  <si>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</si>
  <si>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</si>
  <si>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</si>
  <si>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</si>
  <si>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</si>
  <si>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</si>
  <si>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</si>
  <si>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</si>
  <si>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</si>
  <si>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</si>
  <si>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</si>
  <si>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</si>
  <si>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</si>
  <si>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</si>
  <si>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</si>
  <si>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</si>
  <si>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</si>
  <si>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</si>
  <si>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</si>
  <si>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</si>
  <si>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</si>
  <si>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</si>
  <si>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</si>
  <si>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</si>
  <si>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</si>
  <si>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</si>
  <si>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</si>
  <si>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</si>
  <si>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</si>
  <si>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</si>
  <si>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</si>
  <si>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</si>
  <si>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</si>
  <si>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</si>
  <si>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</si>
  <si>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</si>
  <si>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</si>
  <si>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</si>
  <si>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</si>
  <si>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</si>
  <si>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</si>
  <si>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</si>
  <si>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</si>
  <si>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</si>
  <si>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</si>
  <si>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</si>
  <si>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</si>
  <si>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</si>
  <si>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</si>
  <si>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</si>
  <si>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</si>
  <si>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</si>
  <si>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</si>
  <si>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</si>
  <si>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</si>
  <si>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</si>
  <si>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</si>
  <si>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</si>
  <si>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</si>
  <si>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</si>
  <si>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</si>
  <si>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</si>
  <si>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</si>
  <si>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</si>
  <si>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</si>
  <si>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</si>
  <si>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</si>
  <si>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</si>
  <si>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</si>
  <si>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</si>
  <si>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</si>
  <si>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</si>
  <si>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</si>
  <si>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</si>
  <si>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</si>
  <si>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</si>
  <si>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</si>
  <si>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</si>
  <si>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</si>
  <si>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</si>
  <si>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</si>
  <si>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</si>
  <si>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</si>
  <si>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</si>
  <si>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</si>
  <si>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</si>
  <si>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</si>
  <si>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</si>
  <si>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</si>
  <si>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</si>
  <si>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</si>
  <si>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</si>
  <si>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</si>
  <si>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</si>
  <si>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</si>
  <si>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</si>
  <si>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</si>
  <si>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</si>
  <si>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</si>
  <si>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</si>
  <si>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</si>
  <si>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</si>
  <si>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</si>
  <si>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</si>
  <si>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</si>
  <si>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</si>
  <si>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</si>
  <si>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</si>
  <si>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</si>
  <si>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</si>
  <si>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</si>
  <si>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</si>
  <si>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</si>
  <si>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</si>
  <si>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</si>
  <si>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</si>
  <si>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</si>
  <si>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</si>
  <si>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</si>
  <si>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</si>
  <si>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</si>
  <si>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</si>
  <si>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</si>
  <si>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</si>
  <si>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</si>
  <si>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</si>
  <si>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</si>
  <si>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</si>
  <si>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</si>
  <si>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</si>
  <si>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</si>
  <si>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</si>
  <si>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</si>
  <si>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</si>
  <si>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</si>
  <si>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</si>
  <si>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</si>
  <si>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</si>
  <si>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</si>
  <si>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</si>
  <si>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</si>
  <si>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</si>
  <si>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</si>
  <si>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</si>
  <si>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</si>
  <si>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</si>
  <si>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</si>
  <si>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</si>
  <si>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</si>
  <si>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</si>
  <si>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</si>
  <si>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</si>
  <si>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</si>
  <si>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</si>
  <si>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</si>
  <si>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</si>
  <si>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</si>
  <si>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</si>
  <si>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</si>
  <si>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</si>
  <si>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</si>
  <si>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</si>
  <si>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</si>
  <si>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</si>
  <si>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</si>
  <si>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</si>
  <si>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</si>
  <si>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</si>
  <si>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</si>
  <si>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</si>
  <si>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</si>
  <si>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</si>
  <si>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</si>
  <si>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</si>
  <si>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</si>
  <si>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</si>
  <si>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</si>
  <si>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</si>
  <si>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</si>
  <si>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</si>
  <si>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</si>
  <si>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</si>
  <si>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</si>
  <si>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</si>
  <si>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</si>
  <si>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</si>
  <si>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</si>
  <si>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</si>
  <si>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</si>
  <si>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</si>
  <si>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</si>
  <si>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</si>
  <si>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</si>
  <si>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</si>
  <si>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</si>
  <si>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</si>
  <si>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</si>
  <si>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</si>
  <si>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</si>
  <si>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</si>
  <si>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</si>
  <si>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</si>
  <si>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</si>
  <si>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</si>
  <si>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</si>
  <si>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</si>
  <si>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</si>
  <si>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</si>
  <si>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</si>
  <si>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</si>
  <si>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</si>
  <si>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</si>
  <si>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</si>
  <si>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</si>
  <si>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</si>
  <si>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</si>
  <si>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</si>
  <si>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</si>
  <si>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</si>
  <si>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</si>
  <si>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</si>
  <si>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</si>
  <si>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</si>
  <si>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</si>
  <si>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</si>
  <si>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</si>
  <si>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</si>
  <si>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</si>
  <si>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</si>
  <si>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</si>
  <si>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</si>
  <si>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</si>
  <si>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</si>
  <si>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</si>
  <si>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</si>
  <si>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</si>
  <si>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</si>
  <si>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</si>
  <si>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</si>
  <si>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</si>
  <si>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</si>
  <si>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</si>
  <si>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</si>
  <si>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</si>
  <si>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</si>
  <si>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</si>
  <si>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</si>
  <si>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</si>
  <si>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</si>
  <si>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</si>
  <si>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</si>
  <si>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</si>
  <si>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</si>
  <si>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</si>
  <si>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</si>
  <si>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</si>
  <si>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</si>
  <si>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</si>
  <si>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</si>
  <si>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</si>
  <si>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</si>
  <si>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</si>
  <si>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</si>
  <si>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</si>
  <si>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</si>
  <si>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</si>
  <si>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</si>
  <si>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</si>
  <si>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</si>
  <si>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</si>
  <si>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</si>
  <si>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</si>
  <si>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</si>
  <si>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</si>
  <si>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</si>
  <si>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</si>
  <si>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</si>
  <si>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</si>
  <si>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</si>
  <si>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</si>
  <si>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</si>
  <si>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</si>
  <si>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</si>
  <si>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</si>
  <si>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</si>
  <si>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</si>
  <si>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</si>
  <si>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</si>
  <si>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</si>
  <si>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</si>
  <si>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</si>
  <si>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</si>
  <si>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</si>
  <si>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</si>
  <si>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</si>
  <si>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</si>
  <si>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</si>
  <si>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</si>
  <si>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</si>
  <si>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</si>
  <si>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</si>
  <si>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</si>
  <si>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</si>
  <si>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</si>
  <si>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</si>
  <si>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</si>
  <si>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</si>
  <si>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</si>
  <si>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</si>
  <si>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</si>
  <si>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</si>
  <si>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</si>
  <si>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</si>
  <si>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</si>
  <si>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</si>
  <si>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</si>
  <si>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</si>
  <si>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</si>
  <si>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</si>
  <si>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</si>
  <si>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</si>
  <si>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</si>
  <si>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</si>
  <si>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</si>
  <si>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</si>
  <si>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</si>
  <si>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</si>
  <si>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</si>
  <si>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</si>
  <si>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</si>
  <si>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</si>
  <si>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</si>
  <si>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</si>
  <si>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</si>
  <si>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</si>
  <si>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</si>
  <si>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</si>
  <si>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</si>
  <si>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</si>
  <si>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</si>
  <si>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</si>
  <si>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</si>
  <si>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</si>
  <si>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</si>
  <si>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</si>
  <si>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</si>
  <si>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</si>
  <si>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</si>
  <si>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</si>
  <si>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</si>
  <si>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</si>
  <si>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</si>
  <si>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</si>
  <si>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</si>
  <si>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</si>
  <si>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</si>
  <si>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</si>
  <si>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</si>
  <si>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</si>
  <si>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</si>
  <si>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</si>
  <si>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</si>
  <si>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</si>
  <si>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</si>
  <si>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</si>
  <si>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</si>
  <si>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</si>
  <si>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</si>
  <si>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</si>
  <si>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</si>
  <si>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</si>
  <si>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</si>
  <si>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</si>
  <si>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</si>
  <si>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</si>
  <si>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</si>
  <si>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</si>
  <si>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</si>
  <si>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</si>
  <si>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</si>
  <si>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</si>
  <si>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</si>
  <si>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</si>
  <si>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</si>
  <si>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</si>
  <si>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</si>
  <si>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</si>
  <si>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</si>
  <si>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</si>
  <si>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</si>
  <si>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</si>
  <si>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</si>
  <si>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</si>
  <si>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</si>
  <si>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</si>
  <si>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</si>
  <si>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</si>
  <si>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</si>
  <si>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</si>
  <si>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</si>
  <si>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</si>
  <si>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</si>
  <si>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</si>
  <si>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</si>
  <si>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</si>
  <si>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</si>
  <si>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</si>
  <si>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</si>
  <si>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</si>
  <si>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</si>
  <si>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</si>
  <si>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</si>
  <si>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</si>
  <si>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</si>
  <si>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</si>
  <si>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</si>
  <si>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</si>
  <si>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</si>
  <si>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</si>
  <si>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</si>
  <si>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</si>
  <si>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</si>
  <si>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</si>
  <si>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</si>
  <si>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</si>
  <si>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</si>
  <si>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</si>
  <si>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</si>
  <si>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</si>
  <si>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</si>
  <si>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</si>
  <si>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</si>
  <si>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</si>
  <si>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</si>
  <si>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</si>
  <si>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</si>
  <si>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</si>
  <si>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</si>
  <si>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</si>
  <si>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</si>
  <si>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</si>
  <si>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</si>
  <si>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</si>
  <si>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</si>
  <si>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</si>
  <si>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</si>
  <si>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</si>
  <si>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</si>
  <si>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</si>
  <si>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</si>
  <si>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</si>
  <si>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</si>
  <si>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</si>
  <si>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</si>
  <si>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</si>
  <si>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</si>
  <si>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</si>
  <si>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</si>
  <si>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</si>
  <si>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</si>
  <si>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</si>
  <si>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</si>
  <si>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</si>
  <si>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</si>
  <si>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</si>
  <si>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</si>
  <si>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</si>
  <si>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</si>
  <si>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</si>
  <si>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</si>
  <si>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</si>
  <si>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</si>
  <si>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</si>
  <si>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</si>
  <si>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</si>
  <si>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</si>
  <si>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</si>
  <si>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</si>
  <si>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</si>
  <si>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</si>
  <si>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</si>
  <si>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</si>
  <si>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</si>
  <si>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</si>
  <si>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</si>
  <si>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</si>
  <si>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</si>
  <si>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</si>
  <si>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</si>
  <si>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</si>
  <si>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</si>
  <si>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</si>
  <si>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</si>
  <si>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</si>
  <si>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</si>
  <si>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</si>
  <si>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</si>
  <si>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</si>
  <si>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</si>
  <si>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</si>
  <si>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</si>
  <si>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</si>
  <si>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</si>
  <si>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</si>
  <si>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</si>
  <si>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</si>
  <si>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</si>
  <si>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</si>
  <si>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</si>
  <si>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</si>
  <si>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</si>
  <si>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</si>
  <si>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</si>
  <si>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</si>
  <si>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</si>
  <si>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</si>
  <si>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</si>
  <si>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</si>
  <si>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</si>
  <si>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</si>
  <si>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</si>
  <si>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</si>
  <si>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</si>
  <si>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</si>
  <si>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</si>
  <si>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</si>
  <si>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</si>
  <si>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</si>
  <si>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</si>
  <si>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</si>
  <si>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</si>
  <si>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</si>
  <si>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</si>
  <si>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</si>
  <si>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</si>
  <si>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</si>
  <si>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</si>
  <si>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</si>
  <si>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</si>
  <si>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</si>
  <si>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</si>
  <si>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</si>
  <si>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</si>
  <si>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</si>
  <si>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</si>
  <si>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</si>
  <si>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</si>
  <si>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</si>
  <si>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</si>
  <si>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</si>
  <si>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</si>
  <si>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</si>
  <si>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</si>
  <si>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</si>
  <si>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</si>
  <si>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</si>
  <si>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</si>
  <si>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</si>
  <si>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</si>
  <si>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</si>
  <si>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</si>
  <si>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</si>
  <si>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</si>
  <si>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</si>
  <si>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</si>
  <si>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</si>
  <si>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</si>
  <si>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</si>
  <si>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</si>
  <si>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</si>
  <si>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</si>
  <si>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</si>
  <si>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</si>
  <si>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</si>
  <si>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</si>
  <si>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</si>
  <si>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</si>
  <si>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</si>
  <si>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</si>
  <si>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</si>
  <si>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</si>
  <si>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</si>
  <si>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</si>
  <si>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</si>
  <si>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</si>
  <si>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</si>
  <si>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</si>
  <si>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</si>
  <si>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</si>
  <si>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</si>
  <si>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</si>
  <si>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</si>
  <si>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</si>
  <si>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</si>
  <si>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</si>
  <si>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</si>
  <si>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</si>
  <si>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</si>
  <si>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</si>
  <si>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</si>
  <si>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</si>
  <si>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</si>
  <si>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</si>
  <si>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</si>
  <si>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</si>
  <si>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</si>
  <si>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</si>
  <si>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</si>
  <si>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</si>
  <si>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</si>
  <si>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</si>
  <si>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</si>
  <si>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</si>
  <si>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</si>
  <si>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</si>
  <si>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</si>
  <si>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</si>
  <si>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</si>
  <si>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</si>
  <si>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</si>
  <si>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</si>
  <si>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</si>
  <si>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</si>
  <si>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</si>
  <si>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</si>
  <si>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</si>
  <si>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</si>
  <si>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</si>
  <si>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</si>
  <si>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</si>
  <si>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</si>
  <si>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</si>
  <si>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</si>
  <si>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</si>
  <si>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</si>
  <si>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</si>
  <si>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</si>
  <si>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</si>
  <si>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</si>
  <si>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</si>
  <si>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</si>
  <si>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</si>
  <si>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</si>
  <si>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</si>
  <si>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</si>
  <si>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</si>
  <si>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</si>
  <si>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</si>
  <si>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</si>
  <si>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</si>
  <si>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</si>
  <si>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</si>
  <si>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</si>
  <si>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</si>
  <si>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</si>
  <si>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</si>
  <si>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</si>
  <si>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</si>
  <si>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</si>
  <si>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</si>
  <si>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</si>
  <si>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</si>
  <si>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</si>
  <si>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</si>
  <si>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</si>
  <si>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</si>
  <si>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</si>
  <si>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</si>
  <si>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</si>
  <si>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</si>
  <si>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</si>
  <si>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</si>
  <si>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</si>
  <si>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</si>
  <si>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</si>
  <si>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</si>
  <si>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</si>
  <si>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</si>
  <si>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</si>
  <si>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</si>
  <si>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</si>
  <si>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</si>
  <si>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</si>
  <si>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</si>
  <si>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</si>
  <si>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</si>
  <si>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</si>
  <si>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</si>
  <si>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</si>
  <si>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</si>
  <si>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</si>
  <si>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</si>
  <si>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</si>
  <si>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</si>
  <si>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</si>
  <si>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</si>
  <si>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</si>
  <si>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</si>
  <si>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</si>
  <si>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</si>
  <si>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</si>
  <si>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</si>
  <si>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</si>
  <si>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</si>
  <si>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</si>
  <si>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</si>
  <si>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</si>
  <si>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</si>
  <si>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</si>
  <si>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</si>
  <si>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</si>
  <si>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</si>
  <si>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</si>
  <si>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</si>
  <si>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</si>
  <si>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</si>
  <si>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</si>
  <si>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</si>
  <si>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</si>
  <si>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</si>
  <si>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</si>
  <si>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</si>
  <si>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</si>
  <si>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</si>
  <si>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</si>
  <si>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</si>
  <si>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</si>
  <si>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</si>
  <si>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</si>
  <si>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</si>
  <si>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</si>
  <si>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</si>
  <si>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</si>
  <si>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</si>
  <si>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</si>
  <si>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</si>
  <si>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</si>
  <si>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</si>
  <si>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</si>
  <si>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</si>
  <si>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</si>
  <si>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</si>
  <si>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</si>
  <si>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</si>
  <si>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</si>
  <si>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</si>
  <si>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</si>
  <si>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</si>
  <si>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</si>
  <si>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</si>
  <si>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</si>
  <si>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</si>
  <si>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</si>
  <si>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</si>
  <si>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</si>
  <si>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</si>
  <si>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</si>
  <si>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</si>
  <si>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</si>
  <si>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</si>
  <si>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</si>
  <si>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</si>
  <si>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</si>
  <si>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</si>
  <si>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</si>
  <si>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</si>
  <si>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</si>
  <si>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</si>
  <si>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</si>
  <si>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</si>
  <si>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</si>
  <si>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</si>
  <si>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</si>
  <si>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</si>
  <si>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</si>
  <si>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</si>
  <si>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</si>
  <si>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</si>
  <si>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</si>
  <si>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</si>
  <si>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</si>
  <si>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</si>
  <si>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</si>
  <si>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</si>
  <si>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</si>
  <si>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</si>
  <si>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</si>
  <si>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</si>
  <si>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</si>
  <si>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</si>
  <si>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</si>
  <si>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</si>
  <si>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</si>
  <si>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</si>
  <si>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</si>
  <si>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</si>
  <si>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</si>
  <si>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</si>
  <si>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</si>
  <si>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</si>
  <si>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</si>
  <si>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</si>
  <si>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</si>
  <si>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</si>
  <si>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</si>
  <si>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</si>
  <si>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</si>
  <si>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</si>
  <si>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</si>
  <si>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</si>
  <si>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</si>
  <si>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</si>
  <si>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</si>
  <si>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</si>
  <si>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</si>
  <si>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</si>
  <si>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</si>
  <si>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</si>
  <si>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</si>
  <si>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</si>
  <si>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</si>
  <si>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</si>
  <si>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</si>
  <si>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</si>
  <si>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</si>
  <si>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</si>
  <si>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</si>
  <si>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</si>
  <si>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</si>
  <si>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</si>
  <si>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</si>
  <si>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</si>
  <si>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</si>
  <si>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</si>
  <si>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</si>
  <si>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</si>
  <si>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</si>
  <si>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</si>
  <si>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</si>
  <si>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</si>
  <si>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</si>
  <si>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</si>
  <si>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</si>
  <si>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</si>
  <si>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</si>
  <si>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</si>
  <si>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</si>
  <si>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</si>
  <si>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</si>
  <si>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</si>
  <si>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</si>
  <si>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</si>
  <si>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</si>
  <si>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</si>
  <si>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</si>
  <si>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</si>
  <si>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</si>
  <si>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</si>
  <si>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</si>
  <si>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</si>
  <si>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</si>
  <si>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</si>
  <si>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</si>
  <si>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</si>
  <si>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</si>
  <si>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</si>
  <si>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</si>
  <si>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</si>
  <si>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</si>
  <si>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</si>
  <si>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</si>
  <si>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</si>
  <si>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</si>
  <si>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</si>
  <si>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</si>
  <si>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</si>
  <si>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</si>
  <si>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</si>
  <si>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</si>
  <si>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</si>
  <si>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</si>
  <si>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</si>
  <si>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</si>
  <si>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</si>
  <si>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</si>
  <si>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</si>
  <si>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</si>
  <si>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</si>
  <si>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</si>
  <si>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</si>
  <si>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</si>
  <si>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</si>
  <si>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</si>
  <si>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</si>
  <si>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</si>
  <si>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</si>
  <si>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</si>
  <si>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</si>
  <si>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</si>
  <si>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</si>
  <si>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</si>
  <si>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</si>
  <si>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</si>
  <si>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</si>
  <si>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</si>
  <si>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</si>
  <si>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</si>
  <si>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</si>
  <si>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</si>
  <si>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</si>
  <si>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</si>
  <si>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</si>
  <si>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</si>
  <si>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</si>
  <si>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</si>
  <si>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</si>
  <si>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</si>
  <si>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</si>
  <si>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</si>
  <si>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</si>
  <si>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</si>
  <si>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</si>
  <si>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</si>
  <si>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</si>
  <si>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</si>
  <si>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</si>
  <si>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</si>
  <si>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</si>
  <si>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</si>
  <si>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</si>
  <si>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</si>
  <si>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</si>
  <si>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</si>
  <si>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</si>
  <si>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</si>
  <si>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</si>
  <si>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</si>
  <si>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</si>
  <si>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</si>
  <si>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</si>
  <si>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</si>
  <si>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</si>
  <si>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</si>
  <si>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</si>
  <si>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</si>
  <si>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</si>
  <si>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</si>
  <si>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</si>
  <si>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</si>
  <si>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</si>
  <si>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</si>
  <si>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</si>
  <si>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</si>
  <si>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</si>
  <si>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</si>
  <si>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</si>
  <si>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</si>
  <si>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</si>
  <si>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</si>
  <si>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</si>
  <si>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</si>
  <si>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</si>
  <si>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</si>
  <si>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</si>
  <si>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</si>
  <si>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</si>
  <si>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</si>
  <si>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</si>
  <si>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</si>
  <si>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</si>
  <si>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</si>
  <si>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</si>
  <si>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</si>
  <si>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</si>
  <si>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</si>
  <si>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</si>
  <si>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</si>
  <si>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</si>
  <si>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</si>
  <si>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</si>
  <si>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</si>
  <si>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</si>
  <si>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</si>
  <si>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</si>
  <si>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</si>
  <si>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</si>
  <si>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</si>
  <si>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</si>
  <si>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</si>
  <si>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</si>
  <si>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</si>
  <si>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</si>
  <si>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</si>
  <si>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</si>
  <si>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</si>
  <si>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</si>
  <si>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</si>
  <si>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</si>
  <si>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</si>
  <si>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</si>
  <si>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</si>
  <si>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</si>
  <si>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</si>
  <si>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</si>
  <si>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</si>
  <si>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</si>
  <si>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</si>
  <si>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</si>
  <si>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</si>
  <si>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</si>
  <si>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</si>
  <si>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</si>
  <si>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</si>
  <si>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</si>
  <si>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</si>
  <si>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</si>
  <si>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</si>
  <si>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</si>
  <si>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</si>
  <si>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</si>
  <si>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</si>
  <si>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</si>
  <si>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</si>
  <si>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</si>
  <si>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</si>
  <si>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</si>
  <si>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</si>
  <si>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</si>
  <si>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</si>
  <si>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</si>
  <si>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</si>
  <si>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</si>
  <si>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</si>
  <si>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</si>
  <si>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</si>
  <si>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</si>
  <si>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</si>
  <si>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</si>
  <si>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</si>
  <si>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</si>
  <si>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</si>
  <si>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</si>
  <si>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</si>
  <si>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</si>
  <si>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</si>
  <si>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</si>
  <si>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</si>
  <si>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</si>
  <si>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</si>
  <si>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</si>
  <si>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</si>
  <si>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</si>
  <si>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</si>
  <si>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</si>
  <si>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</si>
  <si>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</si>
  <si>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</si>
  <si>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</si>
  <si>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</si>
  <si>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</si>
  <si>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</si>
  <si>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</si>
  <si>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</si>
  <si>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</si>
  <si>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</si>
  <si>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</si>
  <si>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</si>
  <si>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</si>
  <si>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</si>
  <si>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</si>
  <si>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</si>
  <si>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</si>
  <si>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</si>
  <si>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</si>
  <si>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</si>
  <si>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</si>
  <si>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</si>
  <si>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</si>
  <si>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</si>
  <si>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</si>
  <si>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</si>
  <si>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</si>
  <si>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</si>
  <si>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</si>
  <si>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</si>
  <si>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</si>
  <si>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</si>
  <si>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</si>
  <si>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</si>
  <si>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</si>
  <si>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</si>
  <si>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</si>
  <si>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</si>
  <si>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</si>
  <si>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</si>
  <si>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</si>
  <si>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</si>
  <si>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</si>
  <si>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</si>
  <si>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</si>
  <si>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</si>
  <si>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</si>
  <si>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</si>
  <si>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</si>
  <si>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</si>
  <si>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</si>
  <si>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</si>
  <si>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</si>
  <si>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</si>
  <si>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</si>
  <si>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</si>
  <si>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</si>
  <si>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</si>
  <si>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</si>
  <si>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</si>
  <si>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</si>
  <si>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</si>
  <si>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</si>
  <si>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</si>
  <si>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</si>
  <si>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</si>
  <si>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</si>
  <si>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</si>
  <si>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</si>
  <si>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</si>
  <si>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</si>
  <si>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</si>
  <si>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</si>
  <si>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</si>
  <si>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</si>
  <si>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</si>
  <si>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</si>
  <si>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</si>
  <si>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</si>
  <si>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</si>
  <si>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</si>
  <si>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</si>
  <si>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</si>
  <si>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</si>
  <si>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</si>
  <si>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</si>
  <si>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</si>
  <si>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</si>
  <si>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</si>
  <si>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</si>
  <si>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</si>
  <si>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</si>
  <si>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</si>
  <si>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</si>
  <si>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</si>
  <si>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</si>
  <si>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</si>
  <si>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</si>
  <si>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</si>
  <si>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</si>
  <si>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</si>
  <si>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</si>
  <si>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</si>
  <si>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</si>
  <si>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</si>
  <si>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</si>
  <si>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</si>
  <si>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</si>
  <si>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</si>
  <si>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</si>
  <si>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</si>
  <si>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</si>
  <si>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</si>
  <si>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</si>
  <si>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</si>
  <si>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</si>
  <si>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</si>
  <si>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</si>
  <si>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</si>
  <si>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</si>
  <si>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</si>
  <si>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</si>
  <si>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</si>
  <si>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</si>
  <si>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</si>
  <si>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</si>
  <si>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</si>
  <si>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</si>
  <si>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</si>
  <si>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</si>
  <si>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</si>
  <si>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</si>
  <si>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</si>
  <si>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</si>
  <si>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</si>
  <si>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</si>
  <si>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</si>
  <si>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</si>
  <si>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</si>
  <si>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</si>
  <si>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</si>
  <si>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</si>
  <si>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</si>
  <si>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</si>
  <si>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</si>
  <si>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</si>
  <si>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</si>
  <si>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</si>
  <si>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</si>
  <si>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</si>
  <si>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</si>
  <si>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</si>
  <si>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</si>
  <si>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</si>
  <si>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</si>
  <si>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</si>
  <si>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</si>
  <si>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</si>
  <si>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</si>
  <si>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</si>
  <si>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</si>
  <si>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</si>
  <si>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</si>
  <si>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</si>
  <si>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</si>
  <si>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</si>
  <si>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</si>
  <si>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</si>
  <si>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</si>
  <si>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</si>
  <si>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</si>
  <si>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</si>
  <si>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</si>
  <si>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</si>
  <si>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</si>
  <si>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</si>
  <si>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</si>
  <si>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</si>
  <si>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</si>
  <si>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</si>
  <si>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</si>
  <si>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</si>
  <si>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</si>
  <si>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</si>
  <si>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</si>
  <si>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</si>
  <si>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</si>
  <si>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</si>
  <si>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</si>
  <si>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</si>
  <si>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</si>
  <si>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</si>
  <si>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</si>
  <si>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</si>
  <si>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</si>
  <si>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</si>
  <si>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</si>
  <si>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</si>
  <si>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</si>
  <si>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</si>
  <si>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</si>
  <si>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</si>
  <si>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</si>
  <si>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</si>
  <si>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</si>
  <si>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</si>
  <si>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</si>
  <si>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</si>
  <si>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</si>
  <si>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</si>
  <si>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</si>
  <si>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</si>
  <si>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</si>
  <si>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</si>
  <si>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</si>
  <si>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</si>
  <si>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</si>
  <si>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</si>
  <si>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</si>
  <si>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</si>
  <si>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</si>
  <si>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</si>
  <si>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</si>
  <si>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</si>
  <si>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</si>
  <si>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</si>
  <si>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</si>
  <si>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</si>
  <si>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</si>
  <si>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</si>
  <si>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</si>
  <si>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</si>
  <si>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</si>
  <si>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</si>
  <si>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</si>
  <si>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</si>
  <si>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</si>
  <si>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</si>
  <si>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</si>
  <si>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</si>
  <si>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</si>
  <si>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</si>
  <si>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</si>
  <si>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</si>
  <si>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</si>
  <si>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</si>
  <si>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</si>
  <si>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</si>
  <si>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</si>
  <si>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</si>
  <si>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</si>
  <si>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</si>
  <si>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</si>
  <si>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</si>
  <si>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</si>
  <si>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</si>
  <si>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</si>
  <si>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</si>
  <si>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</si>
  <si>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</si>
  <si>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</si>
  <si>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</si>
  <si>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</si>
  <si>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</si>
  <si>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</si>
  <si>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</si>
  <si>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</si>
  <si>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</si>
  <si>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</si>
  <si>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</si>
  <si>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</si>
  <si>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</si>
  <si>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</si>
  <si>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</si>
  <si>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</si>
  <si>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</si>
  <si>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</si>
  <si>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</si>
  <si>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</si>
  <si>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</si>
  <si>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</si>
  <si>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</si>
  <si>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</si>
  <si>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</si>
  <si>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</si>
  <si>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</si>
  <si>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</si>
  <si>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</si>
  <si>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</si>
  <si>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</si>
  <si>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</si>
  <si>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</si>
  <si>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</si>
  <si>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</si>
  <si>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</si>
  <si>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</si>
  <si>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</si>
  <si>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</si>
  <si>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</si>
  <si>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</si>
  <si>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</si>
  <si>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</si>
  <si>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</si>
  <si>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</si>
  <si>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</si>
  <si>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</si>
  <si>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</si>
  <si>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</si>
  <si>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</si>
  <si>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</si>
  <si>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</si>
  <si>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</si>
  <si>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</si>
  <si>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</si>
  <si>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</si>
  <si>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</si>
  <si>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</si>
  <si>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</si>
  <si>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</si>
  <si>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</si>
  <si>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</si>
  <si>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</si>
  <si>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</si>
  <si>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</si>
  <si>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</si>
  <si>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</si>
  <si>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</si>
  <si>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</si>
  <si>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</si>
  <si>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</si>
  <si>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</si>
  <si>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</si>
  <si>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</si>
  <si>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</si>
  <si>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</si>
  <si>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</si>
  <si>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</si>
  <si>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</si>
  <si>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</si>
  <si>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</si>
  <si>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</si>
  <si>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</si>
  <si>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</si>
  <si>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</si>
  <si>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</si>
  <si>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</si>
  <si>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</si>
  <si>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</si>
  <si>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</si>
  <si>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</si>
  <si>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</si>
  <si>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</si>
  <si>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</si>
  <si>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</si>
  <si>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</si>
  <si>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</si>
  <si>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</si>
  <si>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</si>
  <si>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</si>
  <si>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</si>
  <si>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</si>
  <si>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</si>
  <si>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</si>
  <si>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</si>
  <si>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</si>
  <si>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</si>
  <si>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</si>
  <si>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</si>
  <si>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</si>
  <si>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</si>
  <si>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</si>
  <si>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</si>
  <si>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</si>
  <si>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</si>
  <si>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</si>
  <si>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</si>
  <si>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</si>
  <si>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</si>
  <si>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</si>
  <si>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</si>
  <si>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</si>
  <si>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</si>
  <si>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</si>
  <si>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</si>
  <si>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</si>
  <si>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</si>
  <si>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</si>
  <si>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</si>
  <si>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</si>
  <si>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</si>
  <si>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</si>
  <si>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</si>
  <si>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</si>
  <si>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</si>
  <si>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</si>
  <si>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</si>
  <si>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</si>
  <si>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</si>
  <si>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</si>
  <si>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</si>
  <si>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</si>
  <si>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</si>
  <si>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</si>
  <si>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</si>
  <si>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</si>
  <si>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</si>
  <si>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</si>
  <si>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</si>
  <si>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</si>
  <si>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</si>
  <si>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</si>
  <si>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</si>
  <si>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</si>
  <si>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</si>
  <si>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</si>
  <si>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</si>
  <si>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</si>
  <si>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</si>
  <si>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</si>
  <si>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</si>
  <si>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</si>
  <si>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</si>
  <si>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</si>
  <si>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</si>
  <si>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</si>
  <si>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</si>
  <si>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</si>
  <si>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</si>
  <si>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</si>
  <si>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</si>
  <si>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</si>
  <si>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</si>
  <si>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</si>
  <si>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</si>
  <si>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</si>
  <si>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</si>
  <si>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</si>
  <si>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</si>
  <si>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</si>
  <si>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</si>
  <si>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</si>
  <si>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</si>
  <si>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</si>
  <si>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</si>
  <si>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</si>
  <si>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</si>
  <si>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</si>
  <si>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</si>
  <si>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</si>
  <si>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</si>
  <si>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</si>
  <si>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</si>
  <si>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</si>
  <si>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</si>
  <si>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</si>
  <si>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</si>
  <si>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</si>
  <si>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</si>
  <si>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</si>
  <si>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</si>
  <si>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</si>
  <si>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</si>
  <si>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</si>
  <si>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</si>
  <si>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</si>
  <si>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</si>
  <si>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</si>
  <si>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</si>
  <si>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</si>
  <si>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</si>
  <si>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</si>
  <si>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</si>
  <si>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</si>
  <si>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</si>
  <si>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</si>
  <si>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</si>
  <si>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</si>
  <si>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</si>
  <si>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</si>
  <si>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</si>
  <si>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</si>
  <si>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</si>
  <si>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</si>
  <si>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</si>
  <si>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</si>
  <si>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</si>
  <si>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</si>
  <si>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</si>
  <si>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</si>
  <si>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</si>
  <si>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</si>
  <si>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</si>
  <si>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</si>
  <si>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</si>
  <si>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</si>
  <si>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</si>
  <si>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</si>
  <si>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</si>
  <si>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</si>
  <si>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</si>
  <si>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</si>
  <si>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</si>
  <si>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</si>
  <si>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</si>
  <si>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</si>
  <si>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</si>
  <si>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</si>
  <si>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</si>
  <si>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</si>
  <si>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</si>
  <si>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</si>
  <si>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</si>
  <si>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</si>
  <si>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</si>
  <si>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</si>
  <si>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</si>
  <si>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</si>
  <si>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</si>
  <si>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</si>
  <si>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</si>
  <si>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</si>
  <si>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</si>
  <si>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</si>
  <si>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</si>
  <si>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</si>
  <si>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</si>
  <si>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</si>
  <si>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</si>
  <si>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</si>
  <si>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</si>
  <si>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</si>
  <si>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</si>
  <si>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</si>
  <si>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</si>
  <si>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</si>
  <si>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</si>
  <si>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</si>
  <si>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</si>
  <si>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</si>
  <si>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</si>
  <si>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</si>
  <si>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</si>
  <si>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</si>
  <si>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</si>
  <si>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</si>
  <si>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</si>
  <si>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</si>
  <si>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</si>
  <si>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</si>
  <si>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</si>
  <si>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</si>
  <si>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</si>
  <si>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</si>
  <si>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</si>
  <si>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</si>
  <si>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</si>
  <si>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</si>
  <si>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</si>
  <si>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</si>
  <si>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</si>
  <si>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</si>
  <si>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</si>
  <si>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</si>
  <si>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</si>
  <si>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</si>
  <si>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</si>
  <si>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</si>
  <si>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</si>
  <si>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</si>
  <si>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</si>
  <si>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</si>
  <si>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</si>
  <si>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</si>
  <si>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</si>
  <si>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</si>
  <si>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</si>
  <si>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</si>
  <si>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</si>
  <si>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</si>
  <si>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</si>
  <si>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</si>
  <si>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</si>
  <si>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</si>
  <si>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</si>
  <si>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</si>
  <si>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</si>
  <si>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</si>
  <si>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</si>
  <si>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</si>
  <si>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</si>
  <si>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</si>
  <si>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</si>
  <si>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</si>
  <si>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</si>
  <si>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</si>
  <si>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</si>
  <si>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</si>
  <si>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</si>
  <si>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</si>
  <si>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</si>
  <si>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</si>
  <si>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</si>
  <si>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</si>
  <si>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</si>
  <si>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</si>
  <si>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</si>
  <si>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</si>
  <si>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</si>
  <si>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</si>
  <si>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</si>
  <si>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</si>
  <si>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</si>
  <si>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</si>
  <si>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</si>
  <si>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</si>
  <si>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</si>
  <si>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</si>
  <si>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</si>
  <si>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</si>
  <si>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</si>
  <si>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</si>
  <si>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</si>
  <si>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</si>
  <si>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</si>
  <si>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</si>
  <si>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</si>
  <si>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</si>
  <si>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</si>
  <si>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</si>
  <si>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</si>
  <si>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</si>
  <si>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</si>
  <si>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</si>
  <si>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</si>
  <si>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</si>
  <si>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</si>
  <si>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</si>
  <si>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</si>
  <si>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</si>
  <si>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</si>
  <si>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</si>
  <si>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</si>
  <si>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</si>
  <si>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</si>
  <si>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</si>
  <si>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</si>
  <si>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</si>
  <si>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</si>
  <si>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</si>
  <si>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</si>
  <si>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</si>
  <si>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</si>
  <si>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</si>
  <si>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</si>
  <si>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</si>
  <si>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</si>
  <si>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</si>
  <si>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</si>
  <si>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</si>
  <si>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</si>
  <si>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</si>
  <si>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</si>
  <si>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</si>
  <si>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</si>
  <si>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</si>
  <si>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</si>
  <si>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</si>
  <si>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</si>
  <si>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</si>
  <si>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</si>
  <si>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</si>
  <si>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</si>
  <si>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</si>
  <si>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</si>
  <si>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</si>
  <si>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</si>
  <si>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</si>
  <si>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</si>
  <si>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</si>
  <si>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</si>
  <si>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</si>
  <si>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</si>
  <si>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</si>
  <si>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</si>
  <si>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</si>
  <si>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</si>
  <si>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</si>
  <si>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</si>
  <si>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</si>
  <si>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</si>
  <si>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</si>
  <si>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</si>
  <si>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</si>
  <si>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</si>
  <si>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</si>
  <si>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</si>
  <si>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</si>
  <si>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</si>
  <si>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</si>
  <si>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</si>
  <si>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</si>
  <si>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</si>
  <si>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</si>
  <si>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</si>
  <si>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</si>
  <si>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</si>
  <si>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</si>
  <si>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</si>
  <si>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</si>
  <si>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</si>
  <si>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</si>
  <si>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</si>
  <si>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</si>
  <si>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</si>
  <si>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</si>
  <si>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</si>
  <si>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</si>
  <si>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</si>
  <si>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</si>
  <si>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</si>
  <si>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</si>
  <si>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</si>
  <si>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</si>
  <si>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</si>
  <si>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</si>
  <si>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</si>
  <si>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</si>
  <si>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</si>
  <si>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</si>
  <si>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</si>
  <si>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</si>
  <si>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</si>
  <si>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</si>
  <si>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</si>
  <si>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</si>
  <si>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</si>
  <si>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</si>
  <si>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</si>
  <si>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</si>
  <si>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</si>
  <si>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</si>
  <si>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</si>
  <si>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</si>
  <si>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</si>
  <si>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</si>
  <si>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</si>
  <si>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</si>
  <si>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</si>
  <si>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</si>
  <si>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</si>
  <si>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</si>
  <si>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</si>
  <si>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</si>
  <si>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</si>
  <si>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</si>
  <si>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</si>
  <si>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</si>
  <si>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</si>
  <si>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</si>
  <si>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</si>
  <si>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</si>
  <si>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</si>
  <si>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</si>
  <si>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</si>
  <si>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</si>
  <si>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</si>
  <si>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</si>
  <si>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</si>
  <si>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</si>
  <si>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</si>
  <si>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</si>
  <si>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</si>
  <si>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</si>
  <si>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</si>
  <si>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</si>
  <si>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</si>
  <si>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</si>
  <si>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</si>
  <si>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</si>
  <si>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</si>
  <si>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</si>
  <si>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</si>
  <si>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</si>
  <si>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</si>
  <si>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</si>
  <si>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</si>
  <si>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</si>
  <si>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</si>
  <si>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</si>
  <si>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</si>
  <si>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</si>
  <si>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</si>
  <si>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</si>
  <si>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</si>
  <si>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</si>
  <si>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</si>
  <si>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</si>
  <si>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</si>
  <si>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</si>
  <si>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</si>
  <si>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</si>
  <si>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</si>
  <si>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</si>
  <si>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</si>
  <si>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</si>
  <si>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</si>
  <si>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</si>
  <si>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</si>
  <si>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</si>
  <si>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</si>
  <si>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</si>
  <si>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</si>
  <si>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</si>
  <si>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</si>
  <si>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</si>
  <si>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</si>
  <si>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</si>
  <si>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</si>
  <si>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</si>
  <si>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</si>
  <si>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</si>
  <si>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</si>
  <si>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</si>
  <si>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</si>
  <si>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</si>
  <si>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</si>
  <si>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</si>
  <si>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</si>
  <si>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</si>
  <si>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</si>
  <si>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</si>
  <si>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</si>
  <si>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</si>
  <si>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</si>
  <si>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</si>
  <si>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</si>
  <si>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</si>
  <si>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</si>
  <si>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</si>
  <si>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</si>
  <si>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</si>
  <si>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</si>
  <si>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</si>
  <si>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</si>
  <si>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</si>
  <si>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</si>
  <si>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</si>
  <si>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</si>
  <si>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</si>
  <si>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</si>
  <si>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</si>
  <si>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</si>
  <si>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</si>
  <si>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</si>
  <si>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</si>
  <si>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</si>
  <si>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</si>
  <si>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</si>
  <si>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</si>
  <si>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</si>
  <si>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</si>
  <si>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</si>
  <si>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</si>
  <si>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</si>
  <si>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</si>
  <si>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</si>
  <si>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</si>
  <si>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</si>
  <si>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</si>
  <si>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</si>
  <si>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</si>
  <si>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</si>
  <si>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</si>
  <si>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</si>
  <si>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</si>
  <si>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</si>
  <si>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</si>
  <si>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</si>
  <si>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</si>
  <si>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</si>
  <si>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</si>
  <si>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</si>
  <si>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</si>
  <si>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</si>
  <si>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</si>
  <si>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</si>
  <si>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</si>
  <si>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</si>
  <si>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</si>
  <si>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</si>
  <si>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</si>
  <si>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</si>
  <si>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</si>
  <si>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</si>
  <si>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</si>
  <si>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</si>
  <si>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</si>
  <si>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</si>
  <si>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</si>
  <si>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</si>
  <si>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</si>
  <si>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</si>
  <si>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</si>
  <si>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</si>
  <si>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</si>
  <si>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</si>
  <si>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</si>
  <si>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</si>
  <si>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</si>
  <si>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</si>
  <si>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</si>
  <si>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</si>
  <si>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</si>
  <si>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</si>
  <si>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</si>
  <si>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</si>
  <si>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</si>
  <si>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</si>
  <si>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</si>
  <si>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</si>
  <si>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</si>
  <si>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</si>
  <si>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</si>
  <si>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</si>
  <si>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</si>
  <si>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</si>
  <si>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</si>
  <si>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</si>
  <si>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</si>
  <si>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</si>
  <si>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</si>
  <si>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</si>
  <si>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</si>
  <si>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</si>
  <si>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</si>
  <si>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</si>
  <si>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</si>
  <si>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</si>
  <si>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</si>
  <si>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</si>
  <si>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</si>
  <si>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</si>
  <si>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</si>
  <si>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</si>
  <si>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</si>
  <si>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</si>
  <si>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</si>
  <si>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</si>
  <si>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</si>
  <si>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</si>
  <si>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</si>
  <si>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</si>
  <si>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</si>
  <si>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</si>
  <si>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</si>
  <si>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</si>
  <si>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</si>
  <si>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</si>
  <si>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</si>
  <si>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</si>
  <si>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</si>
  <si>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</si>
  <si>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</si>
  <si>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</si>
  <si>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</si>
  <si>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</si>
  <si>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</si>
  <si>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</si>
  <si>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</si>
  <si>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</si>
  <si>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</si>
  <si>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</si>
  <si>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</si>
  <si>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</si>
  <si>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</si>
  <si>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</si>
  <si>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</si>
  <si>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</si>
  <si>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</si>
  <si>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</si>
  <si>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</si>
  <si>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</si>
  <si>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</si>
  <si>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</si>
  <si>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</si>
  <si>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</si>
  <si>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</si>
  <si>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</si>
  <si>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</si>
  <si>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</si>
  <si>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</si>
  <si>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</si>
  <si>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</si>
  <si>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</si>
  <si>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</si>
  <si>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</si>
  <si>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</si>
  <si>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</si>
  <si>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</si>
  <si>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</si>
  <si>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</si>
  <si>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</si>
  <si>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</si>
  <si>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</si>
  <si>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</si>
  <si>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</si>
  <si>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</si>
  <si>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</si>
  <si>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</si>
  <si>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</si>
  <si>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</si>
  <si>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</si>
  <si>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</si>
  <si>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</si>
  <si>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</si>
  <si>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</si>
  <si>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</si>
  <si>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</si>
  <si>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</si>
  <si>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</si>
  <si>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</si>
  <si>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</si>
  <si>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</si>
  <si>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</si>
  <si>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</si>
  <si>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</si>
  <si>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</si>
  <si>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</si>
  <si>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</si>
  <si>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</si>
  <si>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</si>
  <si>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</si>
  <si>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</si>
  <si>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</si>
  <si>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</si>
  <si>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</si>
  <si>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</si>
  <si>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</si>
  <si>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</si>
  <si>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</si>
  <si>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</si>
  <si>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</si>
  <si>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</si>
  <si>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</si>
  <si>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</si>
  <si>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</si>
  <si>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</si>
  <si>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</si>
  <si>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</si>
  <si>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</si>
  <si>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</si>
  <si>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</si>
  <si>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</si>
  <si>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</si>
  <si>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</si>
  <si>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</si>
  <si>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</si>
  <si>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</si>
  <si>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</si>
  <si>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</si>
  <si>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</si>
  <si>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</si>
  <si>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</si>
  <si>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</si>
  <si>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</si>
  <si>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</si>
  <si>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</si>
  <si>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</si>
  <si>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</si>
  <si>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</si>
  <si>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</si>
  <si>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</si>
  <si>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</si>
  <si>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</si>
  <si>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</si>
  <si>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</si>
  <si>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</si>
  <si>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</si>
  <si>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</si>
  <si>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</si>
  <si>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</si>
  <si>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</si>
  <si>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</si>
  <si>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</si>
  <si>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</si>
  <si>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</si>
  <si>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</si>
  <si>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</si>
  <si>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</si>
  <si>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</si>
  <si>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</si>
  <si>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</si>
  <si>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</si>
  <si>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</si>
  <si>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</si>
  <si>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</si>
  <si>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</si>
  <si>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</si>
  <si>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</si>
  <si>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</si>
  <si>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</si>
  <si>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</si>
  <si>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</si>
  <si>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</si>
  <si>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</si>
  <si>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</si>
  <si>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</si>
  <si>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</si>
  <si>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</si>
  <si>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</si>
  <si>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</si>
  <si>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</si>
  <si>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</si>
  <si>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</si>
  <si>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</si>
  <si>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</si>
  <si>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</si>
  <si>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</si>
  <si>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</si>
  <si>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</si>
  <si>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</si>
  <si>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</si>
  <si>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</si>
  <si>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</si>
  <si>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</si>
  <si>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</si>
  <si>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</si>
  <si>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</si>
  <si>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</si>
  <si>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</si>
  <si>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</si>
  <si>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</si>
  <si>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</si>
  <si>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</si>
  <si>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</si>
  <si>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</si>
  <si>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</si>
  <si>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</si>
  <si>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</si>
  <si>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</si>
  <si>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</si>
  <si>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</si>
  <si>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</si>
  <si>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</si>
  <si>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</si>
  <si>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</si>
  <si>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</si>
  <si>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</si>
  <si>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</si>
  <si>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</si>
  <si>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</si>
  <si>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</si>
  <si>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</si>
  <si>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</si>
  <si>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</si>
  <si>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</si>
  <si>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</si>
  <si>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</si>
  <si>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</si>
  <si>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</si>
  <si>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</si>
  <si>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</si>
  <si>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</si>
  <si>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</si>
  <si>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</si>
  <si>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</si>
  <si>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</si>
  <si>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</si>
  <si>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</si>
  <si>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</si>
  <si>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</si>
  <si>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</si>
  <si>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</si>
  <si>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</si>
  <si>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</si>
  <si>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</si>
  <si>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</si>
  <si>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</si>
  <si>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</si>
  <si>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</si>
  <si>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</si>
  <si>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</si>
  <si>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</si>
  <si>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</si>
  <si>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</si>
  <si>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</si>
  <si>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</si>
  <si>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</si>
  <si>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</si>
  <si>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</si>
  <si>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</si>
  <si>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</si>
  <si>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</si>
  <si>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</si>
  <si>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</si>
  <si>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</si>
  <si>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</si>
  <si>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</si>
  <si>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</si>
  <si>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</si>
  <si>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</si>
  <si>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</si>
  <si>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</si>
  <si>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</si>
  <si>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</si>
  <si>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</si>
  <si>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</si>
  <si>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</si>
  <si>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</si>
  <si>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</si>
  <si>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</si>
  <si>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</si>
  <si>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</si>
  <si>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</si>
  <si>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</si>
  <si>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</si>
  <si>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</si>
  <si>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</si>
  <si>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</si>
  <si>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</si>
  <si>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</si>
  <si>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</si>
  <si>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</si>
  <si>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</si>
  <si>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</si>
  <si>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</si>
  <si>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</si>
  <si>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</si>
  <si>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</si>
  <si>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</si>
  <si>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</si>
  <si>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</si>
  <si>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</si>
  <si>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</si>
  <si>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</si>
  <si>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</si>
  <si>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</si>
  <si>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</si>
  <si>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</si>
  <si>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</si>
  <si>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</si>
  <si>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</si>
  <si>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</si>
  <si>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</si>
  <si>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</si>
  <si>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</si>
  <si>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</si>
  <si>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</si>
  <si>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</si>
  <si>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</si>
  <si>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</si>
  <si>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</si>
  <si>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</si>
  <si>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</si>
  <si>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</si>
  <si>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</si>
  <si>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</si>
  <si>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</si>
  <si>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</si>
  <si>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</si>
  <si>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</si>
  <si>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</si>
  <si>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</si>
  <si>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</si>
  <si>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</si>
  <si>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</si>
  <si>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</si>
  <si>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</si>
  <si>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</si>
  <si>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</si>
  <si>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</si>
  <si>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</si>
  <si>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</si>
  <si>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</si>
  <si>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</si>
  <si>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</si>
  <si>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</si>
  <si>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</si>
  <si>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</si>
  <si>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</si>
  <si>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</si>
  <si>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</si>
  <si>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</si>
  <si>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</si>
  <si>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</si>
  <si>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</si>
  <si>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</si>
  <si>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</si>
  <si>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</si>
  <si>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</si>
  <si>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</si>
  <si>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</si>
  <si>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</si>
  <si>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</si>
  <si>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</si>
  <si>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</si>
  <si>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</si>
  <si>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</si>
  <si>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</si>
  <si>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</si>
  <si>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</si>
  <si>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</si>
  <si>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</si>
  <si>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</si>
  <si>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</si>
  <si>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</si>
  <si>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</si>
  <si>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</si>
  <si>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</si>
  <si>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</si>
  <si>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</si>
  <si>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</si>
  <si>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</si>
  <si>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</si>
  <si>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</si>
  <si>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</si>
  <si>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</si>
  <si>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</si>
  <si>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</si>
  <si>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</si>
  <si>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</si>
  <si>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</si>
  <si>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</si>
  <si>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</si>
  <si>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</si>
  <si>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</si>
  <si>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</si>
  <si>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</si>
  <si>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</si>
  <si>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</si>
  <si>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</si>
  <si>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</si>
  <si>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</si>
  <si>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</si>
  <si>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</si>
  <si>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</si>
  <si>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</si>
  <si>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</si>
  <si>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</si>
  <si>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</si>
  <si>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</si>
  <si>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</si>
  <si>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</si>
  <si>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</si>
  <si>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</si>
  <si>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</si>
  <si>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</si>
  <si>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</si>
  <si>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</si>
  <si>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</si>
  <si>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</si>
  <si>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</si>
  <si>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</si>
  <si>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</si>
  <si>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</si>
  <si>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</si>
  <si>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</si>
  <si>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</si>
  <si>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</si>
  <si>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</si>
  <si>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</si>
  <si>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</si>
  <si>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</si>
  <si>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</si>
  <si>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</si>
  <si>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</si>
  <si>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</si>
  <si>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</si>
  <si>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</si>
  <si>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</si>
  <si>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</si>
  <si>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</si>
  <si>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</si>
  <si>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</si>
  <si>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</si>
  <si>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</si>
  <si>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</si>
  <si>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</si>
  <si>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</si>
  <si>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</si>
  <si>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</si>
  <si>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</si>
  <si>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</si>
  <si>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</si>
  <si>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</si>
  <si>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</si>
  <si>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</si>
  <si>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</si>
  <si>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</si>
  <si>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</si>
  <si>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</si>
  <si>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</si>
  <si>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</si>
  <si>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</si>
  <si>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</si>
  <si>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</si>
  <si>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</si>
  <si>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</si>
  <si>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</si>
  <si>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</si>
  <si>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</si>
  <si>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</si>
  <si>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</si>
  <si>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</si>
  <si>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</si>
  <si>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</si>
  <si>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</si>
  <si>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</si>
  <si>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</si>
  <si>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</si>
  <si>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</si>
  <si>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</si>
  <si>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</si>
  <si>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</si>
  <si>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</si>
  <si>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</si>
  <si>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</si>
  <si>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</si>
  <si>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</si>
  <si>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</si>
  <si>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</si>
  <si>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</si>
  <si>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</si>
  <si>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</si>
  <si>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</si>
  <si>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</si>
  <si>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</si>
  <si>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</si>
  <si>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</si>
  <si>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</si>
  <si>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</si>
  <si>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</si>
  <si>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</si>
  <si>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</si>
  <si>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</si>
  <si>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</si>
  <si>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</si>
  <si>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</si>
  <si>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</si>
  <si>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</si>
  <si>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</si>
  <si>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</si>
  <si>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</si>
  <si>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</si>
  <si>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</si>
  <si>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</si>
  <si>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</si>
  <si>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</si>
  <si>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</si>
  <si>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</si>
  <si>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</si>
  <si>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</si>
  <si>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</si>
  <si>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</si>
  <si>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</si>
  <si>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</si>
  <si>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</si>
  <si>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</si>
  <si>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</si>
  <si>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</si>
  <si>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</si>
  <si>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</si>
  <si>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</si>
  <si>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</si>
  <si>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</si>
  <si>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</si>
  <si>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</si>
  <si>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</si>
  <si>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</si>
  <si>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</si>
  <si>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</si>
  <si>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</si>
  <si>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</si>
  <si>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</si>
  <si>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</si>
  <si>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</si>
  <si>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</si>
  <si>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</si>
  <si>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</si>
  <si>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</si>
  <si>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</si>
  <si>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</si>
  <si>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</si>
  <si>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</si>
  <si>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</si>
  <si>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</si>
  <si>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</si>
  <si>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</si>
  <si>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</si>
  <si>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</si>
  <si>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</si>
  <si>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</si>
  <si>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</si>
  <si>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</si>
  <si>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</si>
  <si>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</si>
  <si>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</si>
  <si>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</si>
  <si>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</si>
  <si>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</si>
  <si>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</si>
  <si>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</si>
  <si>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</si>
  <si>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</si>
  <si>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</si>
  <si>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</si>
  <si>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</si>
  <si>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</si>
  <si>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</si>
  <si>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</si>
  <si>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</si>
  <si>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</si>
  <si>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</si>
  <si>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</si>
  <si>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</si>
  <si>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</si>
  <si>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</si>
  <si>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</si>
  <si>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</si>
  <si>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</si>
  <si>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</si>
  <si>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</si>
  <si>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</si>
  <si>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</si>
  <si>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</si>
  <si>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</si>
  <si>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</si>
  <si>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</si>
  <si>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</si>
  <si>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</si>
  <si>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</si>
  <si>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</si>
  <si>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</si>
  <si>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</si>
  <si>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</si>
  <si>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</si>
  <si>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</si>
  <si>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</si>
  <si>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</si>
  <si>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</si>
  <si>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</si>
  <si>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</si>
  <si>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</si>
  <si>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</si>
  <si>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</si>
  <si>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</si>
  <si>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</si>
  <si>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</si>
  <si>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</si>
  <si>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</si>
  <si>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</si>
  <si>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</si>
  <si>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</si>
  <si>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</si>
  <si>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</si>
  <si>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</si>
  <si>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</si>
  <si>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</si>
  <si>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</si>
  <si>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</si>
  <si>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</si>
  <si>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</si>
  <si>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</si>
  <si>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</si>
  <si>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</si>
  <si>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</si>
  <si>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</si>
  <si>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</si>
  <si>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</si>
  <si>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</si>
  <si>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</si>
  <si>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</si>
  <si>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</si>
  <si>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</si>
  <si>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</si>
  <si>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</si>
  <si>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</si>
  <si>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</si>
  <si>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</si>
  <si>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</si>
  <si>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</si>
  <si>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</si>
  <si>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</si>
  <si>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</si>
  <si>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</si>
  <si>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</si>
  <si>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</si>
  <si>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</si>
  <si>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</si>
  <si>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</si>
  <si>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</si>
  <si>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</si>
  <si>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</si>
  <si>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</si>
  <si>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</si>
  <si>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</si>
  <si>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</si>
  <si>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</si>
  <si>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</si>
  <si>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</si>
  <si>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</si>
  <si>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</si>
  <si>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</si>
  <si>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</si>
  <si>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</si>
  <si>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</si>
  <si>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</si>
  <si>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</si>
  <si>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</si>
  <si>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</si>
  <si>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</si>
  <si>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</si>
  <si>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</si>
  <si>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</si>
  <si>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</si>
  <si>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</si>
  <si>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</si>
  <si>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</si>
  <si>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</si>
  <si>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</si>
  <si>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</si>
  <si>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</si>
  <si>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</si>
  <si>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</si>
  <si>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</si>
  <si>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</si>
  <si>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</si>
  <si>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</si>
  <si>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</si>
  <si>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</si>
  <si>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</si>
  <si>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</si>
  <si>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</si>
  <si>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</si>
  <si>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</si>
  <si>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</si>
  <si>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</si>
  <si>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</si>
  <si>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</si>
  <si>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</si>
  <si>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</si>
  <si>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</si>
  <si>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</si>
  <si>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</si>
  <si>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</si>
  <si>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</si>
  <si>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</si>
  <si>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</si>
  <si>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</si>
  <si>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</si>
  <si>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</si>
  <si>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</si>
  <si>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</si>
  <si>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</si>
  <si>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</si>
  <si>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</si>
  <si>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</si>
  <si>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</si>
  <si>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</si>
  <si>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</si>
  <si>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</si>
  <si>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</si>
  <si>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</si>
  <si>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</si>
  <si>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</si>
  <si>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</si>
  <si>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</si>
  <si>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</si>
  <si>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</si>
  <si>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</si>
  <si>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</si>
  <si>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</si>
  <si>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</si>
  <si>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</si>
  <si>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</si>
  <si>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</si>
  <si>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</si>
  <si>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</si>
  <si>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</si>
  <si>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</si>
  <si>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</si>
  <si>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</si>
  <si>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</si>
  <si>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</si>
  <si>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</si>
  <si>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</si>
  <si>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</si>
  <si>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</si>
  <si>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</si>
  <si>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</si>
  <si>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</si>
  <si>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</si>
  <si>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</si>
  <si>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</si>
  <si>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</si>
  <si>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</si>
  <si>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</si>
  <si>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</si>
  <si>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</si>
  <si>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</si>
  <si>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</si>
  <si>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</si>
  <si>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</si>
  <si>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</si>
  <si>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</si>
  <si>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</si>
  <si>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</si>
  <si>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</si>
  <si>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</si>
  <si>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</si>
  <si>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</si>
  <si>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</si>
  <si>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</si>
  <si>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</si>
  <si>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</si>
  <si>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</si>
  <si>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</si>
  <si>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</si>
  <si>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</si>
  <si>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</si>
  <si>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</si>
  <si>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</si>
  <si>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</si>
  <si>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</si>
  <si>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</si>
  <si>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</si>
  <si>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</si>
  <si>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</si>
  <si>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</si>
  <si>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</si>
  <si>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</si>
  <si>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</si>
  <si>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</si>
  <si>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</si>
  <si>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</si>
  <si>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</si>
  <si>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</si>
  <si>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</si>
  <si>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</si>
  <si>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</si>
  <si>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</si>
  <si>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</si>
  <si>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</si>
  <si>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</si>
  <si>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</si>
  <si>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</si>
  <si>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</si>
  <si>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</si>
  <si>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</si>
  <si>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</si>
  <si>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</si>
  <si>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</si>
  <si>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</si>
  <si>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</si>
  <si>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</si>
  <si>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</si>
  <si>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</si>
  <si>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</si>
  <si>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</si>
  <si>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</si>
  <si>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</si>
  <si>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</si>
  <si>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</si>
  <si>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</si>
  <si>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</si>
  <si>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</si>
  <si>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</si>
  <si>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</si>
  <si>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</si>
  <si>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</si>
  <si>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</si>
  <si>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</si>
  <si>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</si>
  <si>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</si>
  <si>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</si>
  <si>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</si>
  <si>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</si>
  <si>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</si>
  <si>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</si>
  <si>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</si>
  <si>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</si>
  <si>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</si>
  <si>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</si>
  <si>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</si>
  <si>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</si>
  <si>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</si>
  <si>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</si>
  <si>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</si>
  <si>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</si>
  <si>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</si>
  <si>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</si>
  <si>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</si>
  <si>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</si>
  <si>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</si>
  <si>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</si>
  <si>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</si>
  <si>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</si>
  <si>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</si>
  <si>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</si>
  <si>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</si>
  <si>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</si>
  <si>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</si>
  <si>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</si>
  <si>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</si>
  <si>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</si>
  <si>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</si>
  <si>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</si>
  <si>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</si>
  <si>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</si>
  <si>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</si>
  <si>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</si>
  <si>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</si>
  <si>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</si>
  <si>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</si>
  <si>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</si>
  <si>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</si>
  <si>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</si>
  <si>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</si>
  <si>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</si>
  <si>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</si>
  <si>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</si>
  <si>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</si>
  <si>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</si>
  <si>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</si>
  <si>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</si>
  <si>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</si>
  <si>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</si>
  <si>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</si>
  <si>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</si>
  <si>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</si>
  <si>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</si>
  <si>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</si>
  <si>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</si>
  <si>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</si>
  <si>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</si>
  <si>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</si>
  <si>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</si>
  <si>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</si>
  <si>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</si>
  <si>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</si>
  <si>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</si>
  <si>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</si>
  <si>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</si>
  <si>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</si>
  <si>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</si>
  <si>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</si>
  <si>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</si>
  <si>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</si>
  <si>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</si>
  <si>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</si>
  <si>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</si>
  <si>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</si>
  <si>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</si>
  <si>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</si>
  <si>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</si>
  <si>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</si>
  <si>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</si>
  <si>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</si>
  <si>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</si>
  <si>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</si>
  <si>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</si>
  <si>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</si>
  <si>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</si>
  <si>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</si>
  <si>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</si>
  <si>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</si>
  <si>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</si>
  <si>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</si>
  <si>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</si>
  <si>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</si>
  <si>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</si>
  <si>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</si>
  <si>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</si>
  <si>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</si>
  <si>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</si>
  <si>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</si>
  <si>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</si>
  <si>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</si>
  <si>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</si>
  <si>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</si>
  <si>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</si>
  <si>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</si>
  <si>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</si>
  <si>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</si>
  <si>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</si>
  <si>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</si>
  <si>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</si>
  <si>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</si>
  <si>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</si>
  <si>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</si>
  <si>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</si>
  <si>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</si>
  <si>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</si>
  <si>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</si>
  <si>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</si>
  <si>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</si>
  <si>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</si>
  <si>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</si>
  <si>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</si>
  <si>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</si>
  <si>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</si>
  <si>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</si>
  <si>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</si>
  <si>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</si>
  <si>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</si>
  <si>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</si>
  <si>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</si>
  <si>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</si>
  <si>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</si>
  <si>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</si>
  <si>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</si>
  <si>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</si>
  <si>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</si>
  <si>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</si>
  <si>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</si>
  <si>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</si>
  <si>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</si>
  <si>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</si>
  <si>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</si>
  <si>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</si>
  <si>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</si>
  <si>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</si>
  <si>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</si>
  <si>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</si>
  <si>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</si>
  <si>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</si>
  <si>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</si>
  <si>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</si>
  <si>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</si>
  <si>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</si>
  <si>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</si>
  <si>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</si>
  <si>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</si>
  <si>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</si>
  <si>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</si>
  <si>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</si>
  <si>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</si>
  <si>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</si>
  <si>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</si>
  <si>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</si>
  <si>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</si>
  <si>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</si>
  <si>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</si>
  <si>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</si>
  <si>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</si>
  <si>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</si>
  <si>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</si>
  <si>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</si>
  <si>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</si>
  <si>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</si>
  <si>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</si>
  <si>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</si>
  <si>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</si>
  <si>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</si>
  <si>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</si>
  <si>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</si>
  <si>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</si>
  <si>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</si>
  <si>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</si>
  <si>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</si>
  <si>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</si>
  <si>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</si>
  <si>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</si>
  <si>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</si>
  <si>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</si>
  <si>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</si>
  <si>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</si>
  <si>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</si>
  <si>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</si>
  <si>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</si>
  <si>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</si>
  <si>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</si>
  <si>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</si>
  <si>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</si>
  <si>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</si>
  <si>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</si>
  <si>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</si>
  <si>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</si>
  <si>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</si>
  <si>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</si>
  <si>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</si>
  <si>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</si>
  <si>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</si>
  <si>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</si>
  <si>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</si>
  <si>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</si>
  <si>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</si>
  <si>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</si>
  <si>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</si>
  <si>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</si>
  <si>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</si>
  <si>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</si>
  <si>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</si>
  <si>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</si>
  <si>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</si>
  <si>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</si>
  <si>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</si>
  <si>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</si>
  <si>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</si>
  <si>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</si>
  <si>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</si>
  <si>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</si>
  <si>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</si>
  <si>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</si>
  <si>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</si>
  <si>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</si>
  <si>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</si>
  <si>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</si>
  <si>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</si>
  <si>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</si>
  <si>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</si>
  <si>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</si>
  <si>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</si>
  <si>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</si>
  <si>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</si>
  <si>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</si>
  <si>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</si>
  <si>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</si>
  <si>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</si>
  <si>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</si>
  <si>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</si>
  <si>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</si>
  <si>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</si>
  <si>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</si>
  <si>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</si>
  <si>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</si>
  <si>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</si>
  <si>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</si>
  <si>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</si>
  <si>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</si>
  <si>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</si>
  <si>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</si>
  <si>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</si>
  <si>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</si>
  <si>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</si>
  <si>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</si>
  <si>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</si>
  <si>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</si>
  <si>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</si>
  <si>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</si>
  <si>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</si>
  <si>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</si>
  <si>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</si>
  <si>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</si>
  <si>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</si>
  <si>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</si>
  <si>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</si>
  <si>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</si>
  <si>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</si>
  <si>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</si>
  <si>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</si>
  <si>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</si>
  <si>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</si>
  <si>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</si>
  <si>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</si>
  <si>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</si>
  <si>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</si>
  <si>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</si>
  <si>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</si>
  <si>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</si>
  <si>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</si>
  <si>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</si>
  <si>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</si>
  <si>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</si>
  <si>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</si>
  <si>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</si>
  <si>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</si>
  <si>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</si>
  <si>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</si>
  <si>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</si>
  <si>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</si>
  <si>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</si>
  <si>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</si>
  <si>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</si>
  <si>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</si>
  <si>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</si>
  <si>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</si>
  <si>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</si>
  <si>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</si>
  <si>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</si>
  <si>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</si>
  <si>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</si>
  <si>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</si>
  <si>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</si>
  <si>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</si>
  <si>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</si>
  <si>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</si>
  <si>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</si>
  <si>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</si>
  <si>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</si>
  <si>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</si>
  <si>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</si>
  <si>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</si>
  <si>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</si>
  <si>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</si>
  <si>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</si>
  <si>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</si>
  <si>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</si>
  <si>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</si>
  <si>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</si>
  <si>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</si>
  <si>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</si>
  <si>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</si>
  <si>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</si>
  <si>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</si>
  <si>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</si>
  <si>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</si>
  <si>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</si>
  <si>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</si>
  <si>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</si>
  <si>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</si>
  <si>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</si>
  <si>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</si>
  <si>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</si>
  <si>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</si>
  <si>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</si>
  <si>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</si>
  <si>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</si>
  <si>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</si>
  <si>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</si>
  <si>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</si>
  <si>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</si>
  <si>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</si>
  <si>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</si>
  <si>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</si>
  <si>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</si>
  <si>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</si>
  <si>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</si>
  <si>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</si>
  <si>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</si>
  <si>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</si>
  <si>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</si>
  <si>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</si>
  <si>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</si>
  <si>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</si>
  <si>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</si>
  <si>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</si>
  <si>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</si>
  <si>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</si>
  <si>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</si>
  <si>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</si>
  <si>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</si>
  <si>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</si>
  <si>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</si>
  <si>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</si>
  <si>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</si>
  <si>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</si>
  <si>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</si>
  <si>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</si>
  <si>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</si>
  <si>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</si>
  <si>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</si>
  <si>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</si>
  <si>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</si>
  <si>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</si>
  <si>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</si>
  <si>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</si>
  <si>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</si>
  <si>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</si>
  <si>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</si>
  <si>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</si>
  <si>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</si>
  <si>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</si>
  <si>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</si>
  <si>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</si>
  <si>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</si>
  <si>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</si>
  <si>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</si>
  <si>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</si>
  <si>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</si>
  <si>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</si>
  <si>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</si>
  <si>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</si>
  <si>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</si>
  <si>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</si>
  <si>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</si>
  <si>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</si>
  <si>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</si>
  <si>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</si>
  <si>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</si>
  <si>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</si>
  <si>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</si>
  <si>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</si>
  <si>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</si>
  <si>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</si>
  <si>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</si>
  <si>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</si>
  <si>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</si>
  <si>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</si>
  <si>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</si>
  <si>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</si>
  <si>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</si>
  <si>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</si>
  <si>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</si>
  <si>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</si>
  <si>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</si>
  <si>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</si>
  <si>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</si>
  <si>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</si>
  <si>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</si>
  <si>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</si>
  <si>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</si>
  <si>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</si>
  <si>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</si>
  <si>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</si>
  <si>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</si>
  <si>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</si>
  <si>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</si>
  <si>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</si>
  <si>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</si>
  <si>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</si>
  <si>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</si>
  <si>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</si>
  <si>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</si>
  <si>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</si>
  <si>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</si>
  <si>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</si>
  <si>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</si>
  <si>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</si>
  <si>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</si>
  <si>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</si>
  <si>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</si>
  <si>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</si>
  <si>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</si>
  <si>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</si>
  <si>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</si>
  <si>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</si>
  <si>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</si>
  <si>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</si>
  <si>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</si>
  <si>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</si>
  <si>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</si>
  <si>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</si>
  <si>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</si>
  <si>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</si>
  <si>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</si>
  <si>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</si>
  <si>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</si>
  <si>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</si>
  <si>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</si>
  <si>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</si>
  <si>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</si>
  <si>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</si>
  <si>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</si>
  <si>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</si>
  <si>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</si>
  <si>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</si>
  <si>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</si>
  <si>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</si>
  <si>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</si>
  <si>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</si>
  <si>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</si>
  <si>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</si>
  <si>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</si>
  <si>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</si>
  <si>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</si>
  <si>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</si>
  <si>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</si>
  <si>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</si>
  <si>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</si>
  <si>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</si>
  <si>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</si>
  <si>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</si>
  <si>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</si>
  <si>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</si>
  <si>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</si>
  <si>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</si>
  <si>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</si>
  <si>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</si>
  <si>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</si>
  <si>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</si>
  <si>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</si>
  <si>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</si>
  <si>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</si>
  <si>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</si>
  <si>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</si>
  <si>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</si>
  <si>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</si>
  <si>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</si>
  <si>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</si>
  <si>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</si>
  <si>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</si>
  <si>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</si>
  <si>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</si>
  <si>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</si>
  <si>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</si>
  <si>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</si>
  <si>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</si>
  <si>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</si>
  <si>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</si>
  <si>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</si>
  <si>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</si>
  <si>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</si>
  <si>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</si>
  <si>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</si>
  <si>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</si>
  <si>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</si>
  <si>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</si>
  <si>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</si>
  <si>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</si>
  <si>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</si>
  <si>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</si>
  <si>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</si>
  <si>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</si>
  <si>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</si>
  <si>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</si>
  <si>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</si>
  <si>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</si>
  <si>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</si>
  <si>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</si>
  <si>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</si>
  <si>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</si>
  <si>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</si>
  <si>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</si>
  <si>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</si>
  <si>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</si>
  <si>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</si>
  <si>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</si>
  <si>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</si>
  <si>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</si>
  <si>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</si>
  <si>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</si>
  <si>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</si>
  <si>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</si>
  <si>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</si>
  <si>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</si>
  <si>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</si>
  <si>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</si>
  <si>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</si>
  <si>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</si>
  <si>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</si>
  <si>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</si>
  <si>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</si>
  <si>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</si>
  <si>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</si>
  <si>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</si>
  <si>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</si>
  <si>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</si>
  <si>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</si>
  <si>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</si>
  <si>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</si>
  <si>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</si>
  <si>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</si>
  <si>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</si>
  <si>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</si>
  <si>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</si>
  <si>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</si>
  <si>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</si>
  <si>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</si>
  <si>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</si>
  <si>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</si>
  <si>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</si>
  <si>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</si>
  <si>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</si>
  <si>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</si>
  <si>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</si>
  <si>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</si>
  <si>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</si>
  <si>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</si>
  <si>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</si>
  <si>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</si>
  <si>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</si>
  <si>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</si>
  <si>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</si>
  <si>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</si>
  <si>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</si>
  <si>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</si>
  <si>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</si>
  <si>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</si>
  <si>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</si>
  <si>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</si>
  <si>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</si>
  <si>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</si>
  <si>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</si>
  <si>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</si>
  <si>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</si>
  <si>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</si>
  <si>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</si>
  <si>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</si>
  <si>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</si>
  <si>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</si>
  <si>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</si>
  <si>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</si>
  <si>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</si>
  <si>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</si>
  <si>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</si>
  <si>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</si>
  <si>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</si>
  <si>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</si>
  <si>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</si>
  <si>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</si>
  <si>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</si>
  <si>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</si>
  <si>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</si>
  <si>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</si>
  <si>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</si>
  <si>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</si>
  <si>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</si>
  <si>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</si>
  <si>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</si>
  <si>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</si>
  <si>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</si>
  <si>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</si>
  <si>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</si>
  <si>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</si>
  <si>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</si>
  <si>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</si>
  <si>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</si>
  <si>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</si>
  <si>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</si>
  <si>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</si>
  <si>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</si>
  <si>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</si>
  <si>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</si>
  <si>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</si>
  <si>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</si>
  <si>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</si>
  <si>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</si>
  <si>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</si>
  <si>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</si>
  <si>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</si>
  <si>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</si>
  <si>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</si>
  <si>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</si>
  <si>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</si>
  <si>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</si>
  <si>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</si>
  <si>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</si>
  <si>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</si>
  <si>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</si>
  <si>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</si>
  <si>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</si>
  <si>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</si>
  <si>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</si>
  <si>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</si>
  <si>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</si>
  <si>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</si>
  <si>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</si>
  <si>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</si>
  <si>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</si>
  <si>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</si>
  <si>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</si>
  <si>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</si>
  <si>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</si>
  <si>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</si>
  <si>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</si>
  <si>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</si>
  <si>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</si>
  <si>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</si>
  <si>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</si>
  <si>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</si>
  <si>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</si>
  <si>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</si>
  <si>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</si>
  <si>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</si>
  <si>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</si>
  <si>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</si>
  <si>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</si>
  <si>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</si>
  <si>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</si>
  <si>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</si>
  <si>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</si>
  <si>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</si>
  <si>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</si>
  <si>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</si>
  <si>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</si>
  <si>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</si>
  <si>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</si>
  <si>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</si>
  <si>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</si>
  <si>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</si>
  <si>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</si>
  <si>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</si>
  <si>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</si>
  <si>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</si>
  <si>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</si>
  <si>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</si>
  <si>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</si>
  <si>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</si>
  <si>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</si>
  <si>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</si>
  <si>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</si>
  <si>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</si>
  <si>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</si>
  <si>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</si>
  <si>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</si>
  <si>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</si>
  <si>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</si>
  <si>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</si>
  <si>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</si>
  <si>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</si>
  <si>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</si>
  <si>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</si>
  <si>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</si>
  <si>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</si>
  <si>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</si>
  <si>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</si>
  <si>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</si>
  <si>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</si>
  <si>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</si>
  <si>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</si>
  <si>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</si>
  <si>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</si>
  <si>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</si>
  <si>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</si>
  <si>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</si>
  <si>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</si>
  <si>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</si>
  <si>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</si>
  <si>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</si>
  <si>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</si>
  <si>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</si>
  <si>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</si>
  <si>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</si>
  <si>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</si>
  <si>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</si>
  <si>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</si>
  <si>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</si>
  <si>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</si>
  <si>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</si>
  <si>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</si>
  <si>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</si>
  <si>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</si>
  <si>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</si>
  <si>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</si>
  <si>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</si>
  <si>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</si>
  <si>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</si>
  <si>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</si>
  <si>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</si>
  <si>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</si>
  <si>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</si>
  <si>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</si>
  <si>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</si>
  <si>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</si>
  <si>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</si>
  <si>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</si>
  <si>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</si>
  <si>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</si>
  <si>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</si>
  <si>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</si>
  <si>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</si>
  <si>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</si>
  <si>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</si>
  <si>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</si>
  <si>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</si>
  <si>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</si>
  <si>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</si>
  <si>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</si>
  <si>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</si>
  <si>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</si>
  <si>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</si>
  <si>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</si>
  <si>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</si>
  <si>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</si>
  <si>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</si>
  <si>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</si>
  <si>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</si>
  <si>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</si>
  <si>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</si>
  <si>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</si>
  <si>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</si>
  <si>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</si>
  <si>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</si>
  <si>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</si>
  <si>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</si>
  <si>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</si>
  <si>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</si>
  <si>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</si>
  <si>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</si>
  <si>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</si>
  <si>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</si>
  <si>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</si>
  <si>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</si>
  <si>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</si>
  <si>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</si>
  <si>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</si>
  <si>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</si>
  <si>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</si>
  <si>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</si>
  <si>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</si>
  <si>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</si>
  <si>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</si>
  <si>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</si>
  <si>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</si>
  <si>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</si>
  <si>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</si>
  <si>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</si>
  <si>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</si>
  <si>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</si>
  <si>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</si>
  <si>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</si>
  <si>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</si>
  <si>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</si>
  <si>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</si>
  <si>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</si>
  <si>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</si>
  <si>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</si>
  <si>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</si>
  <si>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</si>
  <si>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</si>
  <si>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</si>
  <si>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</si>
  <si>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</si>
  <si>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</si>
  <si>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</si>
  <si>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</si>
  <si>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</si>
  <si>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</si>
  <si>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</si>
  <si>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</si>
  <si>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</si>
  <si>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</si>
  <si>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</si>
  <si>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</si>
  <si>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</si>
  <si>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</si>
  <si>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</si>
  <si>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</si>
  <si>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</si>
  <si>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</si>
  <si>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</si>
  <si>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</si>
  <si>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</si>
  <si>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</si>
  <si>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</si>
  <si>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</si>
  <si>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</si>
  <si>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</si>
  <si>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</si>
  <si>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</si>
  <si>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</si>
  <si>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</si>
  <si>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</si>
  <si>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</si>
  <si>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</si>
  <si>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</si>
  <si>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</si>
  <si>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</si>
  <si>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</si>
  <si>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</si>
  <si>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</si>
  <si>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</si>
  <si>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</si>
  <si>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</si>
  <si>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</si>
  <si>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</si>
  <si>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</si>
  <si>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</si>
  <si>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</si>
  <si>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</si>
  <si>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</si>
  <si>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</si>
  <si>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</si>
  <si>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</si>
  <si>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</si>
  <si>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</si>
  <si>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</si>
  <si>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</si>
  <si>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</si>
  <si>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</si>
  <si>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</si>
  <si>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</si>
  <si>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</si>
  <si>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</si>
  <si>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</si>
  <si>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</si>
  <si>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</si>
  <si>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</si>
  <si>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</si>
  <si>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</si>
  <si>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</si>
  <si>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</si>
  <si>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</si>
  <si>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</si>
  <si>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</si>
  <si>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</si>
  <si>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</si>
  <si>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</si>
  <si>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</si>
  <si>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</si>
  <si>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</si>
  <si>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</si>
  <si>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</si>
  <si>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</si>
  <si>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</si>
  <si>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</si>
  <si>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</si>
  <si>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</si>
  <si>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</si>
  <si>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</si>
  <si>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</si>
  <si>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</si>
  <si>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</si>
  <si>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</si>
  <si>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</si>
  <si>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</si>
  <si>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</si>
  <si>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</si>
  <si>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</si>
  <si>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</si>
  <si>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</si>
  <si>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</si>
  <si>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</si>
  <si>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</si>
  <si>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</si>
  <si>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</si>
  <si>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</si>
  <si>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</si>
  <si>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</si>
  <si>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</si>
  <si>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</si>
  <si>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</si>
  <si>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</si>
  <si>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</si>
  <si>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</si>
  <si>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</si>
  <si>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</si>
  <si>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</si>
  <si>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</si>
  <si>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</si>
  <si>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</si>
  <si>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</si>
  <si>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</si>
  <si>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</si>
  <si>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</si>
  <si>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</si>
  <si>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</si>
  <si>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</si>
  <si>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</si>
  <si>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</si>
  <si>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</si>
  <si>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</si>
  <si>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</si>
  <si>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</si>
  <si>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</si>
  <si>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</si>
  <si>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</si>
  <si>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</si>
  <si>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</si>
  <si>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</si>
  <si>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</si>
  <si>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</si>
  <si>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</si>
  <si>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</si>
  <si>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</si>
  <si>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</si>
  <si>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</si>
  <si>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</si>
  <si>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</si>
  <si>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</si>
  <si>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</si>
  <si>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</si>
  <si>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</si>
  <si>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</si>
  <si>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</si>
  <si>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</si>
  <si>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</si>
  <si>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</si>
  <si>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</si>
  <si>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</si>
  <si>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</si>
  <si>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</si>
  <si>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</si>
  <si>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</si>
  <si>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</si>
  <si>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</si>
  <si>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</si>
  <si>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</si>
  <si>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</si>
  <si>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</si>
  <si>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</si>
  <si>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</si>
  <si>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</si>
  <si>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</si>
  <si>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</si>
  <si>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</si>
  <si>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</si>
  <si>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</si>
  <si>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</si>
  <si>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</si>
  <si>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</si>
  <si>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</si>
  <si>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</si>
  <si>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</si>
  <si>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</si>
  <si>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</si>
  <si>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</si>
  <si>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</si>
  <si>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</si>
  <si>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</si>
  <si>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</si>
  <si>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</si>
  <si>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</si>
  <si>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</si>
  <si>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</si>
  <si>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</si>
  <si>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</si>
  <si>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</si>
  <si>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</si>
  <si>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</si>
  <si>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</si>
  <si>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</si>
  <si>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</si>
  <si>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</si>
  <si>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</si>
  <si>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</si>
  <si>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</si>
  <si>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</si>
  <si>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</si>
  <si>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</si>
  <si>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</si>
  <si>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</si>
  <si>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</si>
  <si>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</si>
  <si>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</si>
  <si>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</si>
  <si>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</si>
  <si>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</si>
  <si>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</si>
  <si>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</si>
  <si>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</si>
  <si>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</si>
  <si>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</si>
  <si>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</si>
  <si>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</si>
  <si>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</si>
  <si>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</si>
  <si>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</si>
  <si>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</si>
  <si>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</si>
  <si>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</si>
  <si>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</si>
  <si>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</si>
  <si>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</si>
  <si>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</si>
  <si>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</si>
  <si>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</si>
  <si>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</si>
  <si>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</si>
  <si>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</si>
  <si>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</si>
  <si>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</si>
  <si>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</si>
  <si>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</si>
  <si>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</si>
  <si>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</si>
  <si>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</si>
  <si>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</si>
  <si>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</si>
  <si>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</si>
  <si>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</si>
  <si>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</si>
  <si>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</si>
  <si>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</si>
  <si>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</si>
  <si>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</si>
  <si>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</si>
  <si>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</si>
  <si>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</si>
  <si>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</si>
  <si>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</si>
  <si>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</si>
  <si>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</si>
  <si>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</si>
  <si>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</si>
  <si>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</si>
  <si>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</si>
  <si>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</si>
  <si>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</si>
  <si>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</si>
  <si>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</si>
  <si>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</si>
  <si>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</si>
  <si>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</si>
  <si>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</si>
  <si>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</si>
  <si>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</si>
  <si>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</si>
  <si>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</si>
  <si>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</si>
  <si>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</si>
  <si>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</si>
  <si>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</si>
  <si>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</si>
  <si>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</si>
  <si>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</si>
  <si>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</si>
  <si>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</si>
  <si>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</si>
  <si>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</si>
  <si>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</si>
  <si>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</si>
  <si>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</si>
  <si>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</si>
  <si>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</si>
  <si>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</si>
  <si>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</si>
  <si>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</si>
  <si>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</si>
  <si>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</si>
  <si>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</si>
  <si>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</si>
  <si>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</si>
  <si>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</si>
  <si>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</si>
  <si>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</si>
  <si>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</si>
  <si>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</si>
  <si>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</si>
  <si>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</si>
  <si>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</si>
  <si>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</si>
  <si>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</si>
  <si>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</si>
  <si>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</si>
  <si>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</si>
  <si>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</si>
  <si>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</si>
  <si>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</si>
  <si>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</si>
  <si>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</si>
  <si>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</si>
  <si>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</si>
  <si>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</si>
  <si>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</si>
  <si>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</si>
  <si>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</si>
  <si>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</si>
  <si>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</si>
  <si>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</si>
  <si>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</si>
  <si>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</si>
  <si>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</si>
  <si>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</si>
  <si>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</si>
  <si>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</si>
  <si>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</si>
  <si>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</si>
  <si>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</si>
  <si>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</si>
  <si>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</si>
  <si>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</si>
  <si>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</si>
  <si>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</si>
  <si>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</si>
  <si>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</si>
  <si>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</si>
  <si>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</si>
  <si>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</si>
  <si>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</si>
  <si>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</si>
  <si>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</si>
  <si>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</si>
  <si>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</si>
  <si>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</si>
  <si>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</si>
  <si>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</si>
  <si>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</si>
  <si>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</si>
  <si>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</si>
  <si>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</si>
  <si>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</si>
  <si>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</si>
  <si>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</si>
  <si>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</si>
  <si>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</si>
  <si>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</si>
  <si>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</si>
  <si>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</si>
  <si>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</si>
  <si>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</si>
  <si>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</si>
  <si>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</si>
  <si>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</si>
  <si>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</si>
  <si>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</si>
  <si>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</si>
  <si>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</si>
  <si>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</si>
  <si>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</si>
  <si>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</si>
  <si>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</si>
  <si>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</si>
  <si>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</si>
  <si>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</si>
  <si>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</si>
  <si>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</si>
  <si>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</si>
  <si>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</si>
  <si>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</si>
  <si>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</si>
  <si>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</si>
  <si>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</si>
  <si>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</si>
  <si>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</si>
  <si>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</si>
  <si>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</si>
  <si>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</si>
  <si>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</si>
  <si>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</si>
  <si>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</si>
  <si>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</si>
  <si>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</si>
  <si>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</si>
  <si>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</si>
  <si>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</si>
  <si>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</si>
  <si>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</si>
  <si>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</si>
  <si>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</si>
  <si>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</si>
  <si>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</si>
  <si>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</si>
  <si>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</si>
  <si>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</si>
  <si>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</si>
  <si>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</si>
  <si>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</si>
  <si>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</si>
  <si>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</si>
  <si>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</si>
  <si>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</si>
  <si>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</si>
  <si>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</si>
  <si>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</si>
  <si>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</si>
  <si>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</si>
  <si>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</si>
  <si>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</si>
  <si>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</si>
  <si>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</si>
  <si>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</si>
  <si>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</si>
  <si>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</si>
  <si>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</si>
  <si>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</si>
  <si>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</si>
  <si>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</si>
  <si>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</si>
  <si>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</si>
  <si>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</si>
  <si>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</si>
  <si>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</si>
  <si>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</si>
  <si>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</si>
  <si>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</si>
  <si>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</si>
  <si>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</si>
  <si>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</si>
  <si>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</si>
  <si>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</si>
  <si>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</si>
  <si>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</si>
  <si>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</si>
  <si>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</si>
  <si>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</si>
  <si>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</si>
  <si>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</si>
  <si>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</si>
  <si>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</si>
  <si>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</si>
  <si>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</si>
  <si>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</si>
  <si>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</si>
  <si>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</si>
  <si>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</si>
  <si>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</si>
  <si>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</si>
  <si>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</si>
  <si>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</si>
  <si>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</si>
  <si>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</si>
  <si>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</si>
  <si>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</si>
  <si>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</si>
  <si>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</si>
  <si>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</si>
  <si>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</si>
  <si>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</si>
  <si>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</si>
  <si>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</si>
  <si>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</si>
  <si>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</si>
  <si>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</si>
  <si>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</si>
  <si>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</si>
  <si>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</si>
  <si>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</si>
  <si>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</si>
  <si>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</si>
  <si>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</si>
  <si>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</si>
  <si>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</si>
  <si>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</si>
  <si>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</si>
  <si>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</si>
  <si>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</si>
  <si>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</si>
  <si>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</si>
  <si>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</si>
  <si>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</si>
  <si>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</si>
  <si>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</si>
  <si>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</si>
  <si>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</si>
  <si>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</si>
  <si>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</si>
  <si>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</si>
  <si>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</si>
  <si>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</si>
  <si>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</si>
  <si>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</si>
  <si>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</si>
  <si>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</si>
  <si>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</si>
  <si>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</si>
  <si>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</si>
  <si>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</si>
  <si>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</si>
  <si>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</si>
  <si>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</si>
  <si>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</si>
  <si>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</si>
  <si>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</si>
  <si>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</si>
  <si>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</si>
  <si>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</si>
  <si>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</si>
  <si>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</si>
  <si>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</si>
  <si>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</si>
  <si>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</si>
  <si>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</si>
  <si>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</si>
  <si>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</si>
  <si>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</si>
  <si>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</si>
  <si>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</si>
  <si>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</si>
  <si>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</si>
  <si>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</si>
  <si>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</si>
  <si>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</si>
  <si>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</si>
  <si>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</si>
  <si>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</si>
  <si>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</si>
  <si>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</si>
  <si>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</si>
  <si>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</si>
  <si>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</si>
  <si>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</si>
  <si>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</si>
  <si>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</si>
  <si>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</si>
  <si>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</si>
  <si>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</si>
  <si>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</si>
  <si>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</si>
  <si>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</si>
  <si>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</si>
  <si>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</si>
  <si>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</si>
  <si>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</si>
  <si>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</si>
  <si>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</si>
  <si>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</si>
  <si>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</si>
  <si>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</si>
  <si>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</si>
  <si>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</si>
  <si>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</si>
  <si>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</si>
  <si>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</si>
  <si>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</si>
  <si>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</si>
  <si>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</si>
  <si>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</si>
  <si>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</si>
  <si>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</si>
  <si>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</si>
  <si>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</si>
  <si>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</si>
  <si>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</si>
  <si>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</si>
  <si>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</si>
  <si>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</si>
  <si>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</si>
  <si>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</si>
  <si>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</si>
  <si>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</si>
  <si>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</si>
  <si>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</si>
  <si>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</si>
  <si>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</si>
  <si>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</si>
  <si>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</si>
  <si>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</si>
  <si>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</si>
  <si>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</si>
  <si>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</si>
  <si>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</si>
  <si>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</si>
  <si>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</si>
  <si>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</si>
  <si>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</si>
  <si>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</si>
  <si>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</si>
  <si>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</si>
  <si>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</si>
  <si>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</si>
  <si>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</si>
  <si>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</si>
  <si>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</si>
  <si>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</si>
  <si>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</si>
  <si>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</si>
  <si>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</si>
  <si>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</si>
  <si>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</si>
  <si>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</si>
  <si>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</si>
  <si>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</si>
  <si>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</si>
  <si>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</si>
  <si>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</si>
  <si>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</si>
  <si>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</si>
  <si>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</si>
  <si>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</si>
  <si>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</si>
  <si>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</si>
  <si>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</si>
  <si>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</si>
  <si>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</si>
  <si>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</si>
  <si>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</si>
  <si>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</si>
  <si>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</si>
  <si>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</si>
  <si>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</si>
  <si>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</si>
  <si>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</si>
  <si>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</si>
  <si>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</si>
  <si>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</si>
  <si>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</si>
  <si>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</si>
  <si>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</si>
  <si>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</si>
  <si>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</si>
  <si>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</si>
  <si>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</si>
  <si>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</si>
  <si>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</si>
  <si>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</si>
  <si>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</si>
  <si>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</si>
  <si>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</si>
  <si>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</si>
  <si>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</si>
  <si>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</si>
  <si>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</si>
  <si>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</si>
  <si>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</si>
  <si>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</si>
  <si>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</si>
  <si>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</si>
  <si>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</si>
  <si>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</si>
  <si>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</si>
  <si>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</si>
  <si>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</si>
  <si>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</si>
  <si>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</si>
  <si>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</si>
  <si>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</si>
  <si>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</si>
  <si>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</si>
  <si>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</si>
  <si>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</si>
  <si>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</si>
  <si>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</si>
  <si>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</si>
  <si>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</si>
  <si>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</si>
  <si>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</si>
  <si>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</si>
  <si>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</si>
  <si>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</si>
  <si>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</si>
  <si>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</si>
  <si>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</si>
  <si>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</si>
  <si>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</si>
  <si>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</si>
  <si>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</si>
  <si>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</si>
  <si>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</si>
  <si>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</si>
  <si>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</si>
  <si>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</si>
  <si>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</si>
  <si>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</si>
  <si>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</si>
  <si>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</si>
  <si>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</si>
  <si>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</si>
  <si>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</si>
  <si>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</si>
  <si>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</si>
  <si>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</si>
  <si>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</si>
  <si>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</si>
  <si>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</si>
  <si>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</si>
  <si>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</si>
  <si>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</si>
  <si>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</si>
  <si>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</si>
  <si>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</si>
  <si>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</si>
  <si>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</si>
  <si>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</si>
  <si>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</si>
  <si>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</si>
  <si>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</si>
  <si>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</si>
  <si>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</si>
  <si>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</si>
  <si>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</si>
  <si>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</si>
  <si>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</si>
  <si>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</si>
  <si>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</si>
  <si>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</si>
  <si>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</si>
  <si>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</si>
  <si>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</si>
  <si>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</si>
  <si>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</si>
  <si>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</si>
  <si>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</si>
  <si>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</si>
  <si>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</si>
  <si>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</si>
  <si>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</si>
  <si>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</si>
  <si>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</si>
  <si>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</si>
  <si>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</si>
  <si>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</si>
  <si>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</si>
  <si>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</si>
  <si>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</si>
  <si>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</si>
  <si>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</si>
  <si>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</si>
  <si>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</si>
  <si>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</si>
  <si>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</si>
  <si>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</si>
  <si>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</si>
  <si>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</si>
  <si>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</si>
  <si>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</si>
  <si>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</si>
  <si>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</si>
  <si>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</si>
  <si>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</si>
  <si>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</si>
  <si>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</si>
  <si>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</si>
  <si>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</si>
  <si>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</si>
  <si>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</si>
  <si>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</si>
  <si>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</si>
  <si>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</si>
  <si>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</si>
  <si>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</si>
  <si>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</si>
  <si>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</si>
  <si>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</si>
  <si>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</si>
  <si>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</si>
  <si>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</si>
  <si>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</si>
  <si>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</si>
  <si>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</si>
  <si>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</si>
  <si>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</si>
  <si>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</si>
  <si>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</si>
  <si>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</si>
  <si>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</si>
  <si>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</si>
  <si>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</si>
  <si>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</si>
  <si>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</si>
  <si>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</si>
  <si>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</si>
  <si>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</si>
  <si>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</si>
  <si>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</si>
  <si>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</si>
  <si>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</si>
  <si>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</si>
  <si>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</si>
  <si>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</si>
  <si>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</si>
  <si>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</si>
  <si>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</si>
  <si>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</si>
  <si>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</si>
  <si>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</si>
  <si>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</si>
  <si>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</si>
  <si>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</si>
  <si>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</si>
  <si>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</si>
  <si>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</si>
  <si>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</si>
  <si>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</si>
  <si>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</si>
  <si>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</si>
  <si>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</si>
  <si>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</si>
  <si>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</si>
  <si>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</si>
  <si>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</si>
  <si>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</si>
  <si>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</si>
  <si>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</si>
  <si>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</si>
  <si>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</si>
  <si>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</si>
  <si>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</si>
  <si>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</si>
  <si>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</si>
  <si>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</si>
  <si>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</si>
  <si>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</si>
  <si>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</si>
  <si>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</si>
  <si>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</si>
  <si>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</si>
  <si>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</si>
  <si>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</si>
  <si>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</si>
  <si>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</si>
  <si>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</si>
  <si>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</si>
  <si>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</si>
  <si>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</si>
  <si>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</si>
  <si>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</si>
  <si>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</si>
  <si>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</si>
  <si>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</si>
  <si>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</si>
  <si>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</si>
  <si>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</si>
  <si>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</si>
  <si>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</si>
  <si>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</si>
  <si>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</si>
  <si>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</si>
  <si>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</si>
  <si>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</si>
  <si>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</si>
  <si>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</si>
  <si>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</si>
  <si>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</si>
  <si>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</si>
  <si>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</si>
  <si>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</si>
  <si>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</si>
  <si>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</si>
  <si>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</si>
  <si>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</si>
  <si>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</si>
  <si>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</si>
  <si>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</si>
  <si>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</si>
  <si>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</si>
  <si>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</si>
  <si>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</si>
  <si>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</si>
  <si>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</si>
  <si>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</si>
  <si>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</si>
  <si>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</si>
  <si>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</si>
  <si>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</si>
  <si>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</si>
  <si>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</si>
  <si>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</si>
  <si>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</si>
  <si>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</si>
  <si>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</si>
  <si>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</si>
  <si>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</si>
  <si>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</si>
  <si>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</si>
  <si>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</si>
  <si>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</si>
  <si>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</si>
  <si>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</si>
  <si>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</si>
  <si>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</si>
  <si>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</si>
  <si>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</si>
  <si>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</si>
  <si>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</si>
  <si>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</si>
  <si>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</si>
  <si>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</si>
  <si>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</si>
  <si>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</si>
  <si>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</si>
  <si>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</si>
  <si>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</si>
  <si>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</si>
  <si>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</si>
  <si>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</si>
  <si>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</si>
  <si>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</si>
  <si>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</si>
  <si>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</si>
  <si>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</si>
  <si>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</si>
  <si>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</si>
  <si>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</si>
  <si>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</si>
  <si>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</si>
  <si>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</si>
  <si>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</si>
  <si>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</si>
  <si>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</si>
  <si>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</si>
  <si>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</si>
  <si>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</si>
  <si>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</si>
  <si>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</si>
  <si>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</si>
  <si>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</si>
  <si>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</si>
  <si>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</si>
  <si>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</si>
  <si>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</si>
  <si>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</si>
  <si>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</si>
  <si>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</si>
  <si>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</si>
  <si>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</si>
  <si>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</si>
  <si>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</si>
  <si>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</si>
  <si>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</si>
  <si>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</si>
  <si>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</si>
  <si>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</si>
  <si>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</si>
  <si>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</si>
  <si>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</si>
  <si>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</si>
  <si>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</si>
  <si>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</si>
  <si>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</si>
  <si>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</si>
  <si>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</si>
  <si>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</si>
  <si>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</si>
  <si>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</si>
  <si>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</si>
  <si>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</si>
  <si>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</si>
  <si>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</si>
  <si>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</si>
  <si>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</si>
  <si>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</si>
  <si>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</si>
  <si>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</si>
  <si>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</si>
  <si>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</si>
  <si>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</si>
  <si>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</si>
  <si>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</si>
  <si>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</si>
  <si>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</si>
  <si>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</si>
  <si>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</si>
  <si>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</si>
  <si>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</si>
  <si>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</si>
  <si>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</si>
  <si>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</si>
  <si>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</si>
  <si>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</si>
  <si>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</si>
  <si>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</si>
  <si>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</si>
  <si>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</si>
  <si>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</si>
  <si>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</si>
  <si>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</si>
  <si>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</si>
  <si>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</si>
  <si>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</si>
  <si>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</si>
  <si>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</si>
  <si>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</si>
  <si>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</si>
  <si>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</si>
  <si>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</si>
  <si>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</si>
  <si>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</si>
  <si>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</si>
  <si>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</si>
  <si>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</si>
  <si>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</si>
  <si>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</si>
  <si>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</si>
  <si>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</si>
  <si>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</si>
  <si>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</si>
  <si>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</si>
  <si>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</si>
  <si>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</si>
  <si>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</si>
  <si>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</si>
  <si>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</si>
  <si>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</si>
  <si>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</si>
  <si>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</si>
  <si>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</si>
  <si>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</si>
  <si>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</si>
  <si>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</si>
  <si>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</si>
  <si>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</si>
  <si>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</si>
  <si>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</si>
  <si>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</si>
  <si>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</si>
  <si>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</si>
  <si>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</si>
  <si>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</si>
  <si>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</si>
  <si>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</si>
  <si>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</si>
  <si>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</si>
  <si>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</si>
  <si>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</si>
  <si>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</si>
  <si>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</si>
  <si>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</si>
  <si>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</si>
  <si>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</si>
  <si>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</si>
  <si>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</si>
  <si>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</si>
  <si>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</si>
  <si>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</si>
  <si>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</si>
  <si>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</si>
  <si>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</si>
  <si>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</si>
  <si>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</si>
  <si>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</si>
  <si>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</si>
  <si>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</si>
  <si>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</si>
  <si>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</si>
  <si>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</si>
  <si>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</si>
  <si>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</si>
  <si>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</si>
  <si>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</si>
  <si>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</si>
  <si>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</si>
  <si>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</si>
  <si>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</si>
  <si>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</si>
  <si>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</si>
  <si>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</si>
  <si>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</si>
  <si>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</si>
  <si>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</si>
  <si>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</si>
  <si>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</si>
  <si>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</si>
  <si>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</si>
  <si>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</si>
  <si>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</si>
  <si>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</si>
  <si>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</si>
  <si>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</si>
  <si>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</si>
  <si>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</si>
  <si>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</si>
  <si>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</si>
  <si>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</si>
  <si>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</si>
  <si>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</si>
  <si>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</si>
  <si>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</si>
  <si>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</si>
  <si>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</si>
  <si>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</si>
  <si>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</si>
  <si>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</si>
  <si>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</si>
  <si>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</si>
  <si>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</si>
  <si>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</si>
  <si>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</si>
  <si>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</si>
  <si>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</si>
  <si>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</si>
  <si>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</si>
  <si>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</si>
  <si>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</si>
  <si>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</si>
  <si>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</si>
  <si>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</si>
  <si>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</si>
  <si>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</si>
  <si>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</si>
  <si>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</si>
  <si>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</si>
  <si>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</si>
  <si>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</si>
  <si>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</si>
  <si>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</si>
  <si>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</si>
  <si>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</si>
  <si>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</si>
  <si>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</si>
  <si>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</si>
  <si>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</si>
  <si>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</si>
  <si>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</si>
  <si>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</si>
  <si>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</si>
  <si>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</si>
  <si>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</si>
  <si>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</si>
  <si>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</si>
  <si>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</si>
  <si>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</si>
  <si>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</si>
  <si>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</si>
  <si>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</si>
  <si>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</si>
  <si>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</si>
  <si>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</si>
  <si>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</si>
  <si>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</si>
  <si>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</si>
  <si>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</si>
  <si>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</si>
  <si>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</si>
  <si>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</si>
  <si>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</si>
  <si>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</si>
  <si>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</si>
  <si>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</si>
  <si>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</si>
  <si>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</si>
  <si>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</si>
  <si>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</si>
  <si>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</si>
  <si>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</si>
  <si>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</si>
  <si>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</si>
  <si>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</si>
  <si>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</si>
  <si>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</si>
  <si>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</si>
  <si>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</si>
  <si>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</si>
  <si>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</si>
  <si>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</si>
  <si>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</si>
  <si>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</si>
  <si>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</si>
  <si>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</si>
  <si>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</si>
  <si>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</si>
  <si>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</si>
  <si>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</si>
  <si>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</si>
  <si>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</si>
  <si>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</si>
  <si>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</si>
  <si>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</si>
  <si>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</si>
  <si>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</si>
  <si>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</si>
  <si>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</si>
  <si>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</si>
  <si>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</si>
  <si>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</si>
  <si>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</si>
  <si>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</si>
  <si>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</si>
  <si>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</si>
  <si>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</si>
  <si>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</si>
  <si>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</si>
  <si>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</si>
  <si>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</si>
  <si>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</si>
  <si>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</si>
  <si>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</si>
  <si>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</si>
  <si>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</si>
  <si>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</si>
  <si>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</si>
  <si>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</si>
  <si>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</si>
  <si>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</si>
  <si>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</si>
  <si>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</si>
  <si>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</si>
  <si>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</si>
  <si>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</si>
  <si>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</si>
  <si>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</si>
  <si>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</si>
  <si>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</si>
  <si>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</si>
  <si>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</si>
  <si>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</si>
  <si>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</si>
  <si>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</si>
  <si>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</si>
  <si>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</si>
  <si>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</si>
  <si>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</si>
  <si>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</si>
  <si>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</si>
  <si>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</si>
  <si>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</si>
  <si>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</si>
  <si>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</si>
  <si>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</si>
  <si>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</si>
  <si>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</si>
  <si>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</si>
  <si>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</si>
  <si>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</si>
  <si>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</si>
  <si>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</si>
  <si>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</si>
  <si>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</si>
  <si>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</si>
  <si>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</si>
  <si>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</si>
  <si>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</si>
  <si>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</si>
  <si>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</si>
  <si>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</si>
  <si>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</si>
  <si>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</si>
  <si>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</si>
  <si>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</si>
  <si>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</si>
  <si>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</si>
  <si>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</si>
  <si>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</si>
  <si>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</si>
  <si>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</si>
  <si>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</si>
  <si>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</si>
  <si>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</si>
  <si>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</si>
  <si>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</si>
  <si>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</si>
  <si>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</si>
  <si>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</si>
  <si>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</si>
  <si>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</si>
  <si>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</si>
  <si>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</si>
  <si>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</si>
  <si>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</si>
  <si>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</si>
  <si>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</si>
  <si>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</si>
  <si>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</si>
  <si>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</si>
  <si>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</si>
  <si>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</si>
  <si>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</si>
  <si>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</si>
  <si>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</si>
  <si>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</si>
  <si>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</si>
  <si>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</si>
  <si>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</si>
  <si>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</si>
  <si>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</si>
  <si>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</si>
  <si>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</si>
  <si>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</si>
  <si>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</si>
  <si>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</si>
  <si>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</si>
  <si>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</si>
  <si>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</si>
  <si>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</si>
  <si>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</si>
  <si>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</si>
  <si>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</si>
  <si>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</si>
  <si>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</si>
  <si>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</si>
  <si>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</si>
  <si>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</si>
  <si>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</si>
  <si>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</si>
  <si>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</si>
  <si>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</si>
  <si>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</si>
  <si>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</si>
  <si>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</si>
  <si>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</si>
  <si>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</si>
  <si>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</si>
  <si>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</si>
  <si>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</si>
  <si>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</si>
  <si>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</si>
  <si>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</si>
  <si>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</si>
  <si>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</si>
  <si>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</si>
  <si>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</si>
  <si>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</si>
  <si>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</si>
  <si>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</si>
  <si>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</si>
  <si>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</si>
  <si>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</si>
  <si>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</si>
  <si>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</si>
  <si>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</si>
  <si>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</si>
  <si>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</si>
  <si>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</si>
  <si>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</si>
  <si>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</si>
  <si>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</si>
  <si>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</si>
  <si>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</si>
  <si>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</si>
  <si>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</si>
  <si>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</si>
  <si>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</si>
  <si>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</si>
  <si>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</si>
  <si>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</si>
  <si>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</si>
  <si>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</si>
  <si>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</si>
  <si>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</si>
  <si>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</si>
  <si>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</si>
  <si>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</si>
  <si>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</si>
  <si>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</si>
  <si>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</si>
  <si>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</si>
  <si>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</si>
  <si>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</si>
  <si>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</si>
  <si>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</si>
  <si>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</si>
  <si>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</si>
  <si>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</si>
  <si>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</si>
  <si>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</si>
  <si>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</si>
  <si>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</si>
  <si>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</si>
  <si>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</si>
  <si>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</si>
  <si>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</si>
  <si>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</si>
  <si>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</si>
  <si>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</si>
  <si>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</si>
  <si>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</si>
  <si>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</si>
  <si>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</si>
  <si>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</si>
  <si>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</si>
  <si>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</si>
  <si>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</si>
  <si>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</si>
  <si>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</si>
  <si>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</si>
  <si>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</si>
  <si>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</si>
  <si>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</si>
  <si>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</si>
  <si>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</si>
  <si>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</si>
  <si>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</si>
  <si>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</si>
  <si>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</si>
  <si>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</si>
  <si>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</si>
  <si>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</si>
  <si>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</si>
  <si>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</si>
  <si>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</si>
  <si>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</si>
  <si>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</si>
  <si>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</si>
  <si>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</si>
  <si>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</si>
  <si>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</si>
  <si>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</si>
  <si>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</si>
  <si>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</si>
  <si>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</si>
  <si>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</si>
  <si>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</si>
  <si>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</si>
  <si>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</si>
  <si>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</si>
  <si>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</si>
  <si>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</si>
  <si>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</si>
  <si>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</si>
  <si>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</si>
  <si>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</si>
  <si>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</si>
  <si>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</si>
  <si>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</si>
  <si>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</si>
  <si>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</si>
  <si>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</si>
  <si>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</si>
  <si>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</si>
  <si>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</si>
  <si>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</si>
  <si>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</si>
  <si>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</si>
  <si>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</si>
  <si>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</si>
  <si>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</si>
  <si>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</si>
  <si>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</si>
  <si>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</si>
  <si>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</si>
  <si>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</si>
  <si>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</si>
  <si>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</si>
  <si>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</si>
  <si>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</si>
  <si>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</si>
  <si>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</si>
  <si>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</si>
  <si>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</si>
  <si>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</si>
  <si>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</si>
  <si>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</si>
  <si>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</si>
  <si>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</si>
  <si>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</si>
  <si>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</si>
  <si>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</si>
  <si>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</si>
  <si>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</si>
  <si>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</si>
  <si>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</si>
  <si>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</si>
  <si>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</si>
  <si>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</si>
  <si>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</si>
  <si>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</si>
  <si>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</si>
  <si>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</si>
  <si>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</si>
  <si>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</si>
  <si>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</si>
  <si>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</si>
  <si>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</si>
  <si>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</si>
  <si>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</si>
  <si>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</si>
  <si>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</si>
  <si>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</si>
  <si>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</si>
  <si>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</si>
  <si>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</si>
  <si>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</si>
  <si>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</si>
  <si>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</si>
  <si>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</si>
  <si>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</si>
  <si>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</si>
  <si>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</si>
  <si>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</si>
  <si>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</si>
  <si>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</si>
  <si>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</si>
  <si>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</si>
  <si>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</si>
  <si>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</si>
  <si>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</si>
  <si>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</si>
  <si>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</si>
  <si>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</si>
  <si>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</si>
  <si>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</si>
  <si>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</si>
  <si>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</si>
  <si>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</si>
  <si>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</si>
  <si>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</si>
  <si>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</si>
  <si>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</si>
  <si>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</si>
  <si>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</si>
  <si>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</si>
  <si>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</si>
  <si>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</si>
  <si>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</si>
  <si>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</si>
  <si>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</si>
  <si>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</si>
  <si>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</si>
  <si>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</si>
  <si>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</si>
  <si>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</si>
  <si>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</si>
  <si>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</si>
  <si>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</si>
  <si>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</si>
  <si>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</si>
  <si>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</si>
  <si>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</si>
  <si>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</si>
  <si>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</si>
  <si>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</si>
  <si>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</si>
  <si>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</si>
  <si>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</si>
  <si>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</si>
  <si>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</si>
  <si>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</si>
  <si>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</si>
  <si>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</si>
  <si>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</si>
  <si>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</si>
  <si>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</si>
  <si>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</si>
  <si>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</si>
  <si>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</si>
  <si>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</si>
  <si>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</si>
  <si>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</si>
  <si>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</si>
  <si>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</si>
  <si>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</si>
  <si>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</si>
  <si>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</si>
  <si>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</si>
  <si>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</si>
  <si>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</si>
  <si>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</si>
  <si>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</si>
  <si>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</si>
  <si>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</si>
  <si>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</si>
  <si>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</si>
  <si>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</si>
  <si>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</si>
  <si>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</si>
  <si>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</si>
  <si>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</si>
  <si>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</si>
  <si>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</si>
  <si>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</si>
  <si>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</si>
  <si>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</si>
  <si>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</si>
  <si>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</si>
  <si>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</si>
  <si>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</si>
  <si>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</si>
  <si>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</si>
  <si>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</si>
  <si>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</si>
  <si>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</si>
  <si>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</si>
  <si>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</si>
  <si>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</si>
  <si>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</si>
  <si>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</si>
  <si>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</si>
  <si>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</si>
  <si>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</si>
  <si>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</si>
  <si>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</si>
  <si>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</si>
  <si>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</si>
  <si>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</si>
  <si>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</si>
  <si>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</si>
  <si>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</si>
  <si>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</si>
  <si>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</si>
  <si>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</si>
  <si>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</si>
  <si>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</si>
  <si>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</si>
  <si>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</si>
  <si>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</si>
  <si>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</si>
  <si>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</si>
  <si>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</si>
  <si>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</si>
  <si>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</si>
  <si>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</si>
  <si>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</si>
  <si>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</si>
  <si>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</si>
  <si>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</si>
  <si>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</si>
  <si>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</si>
  <si>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</si>
  <si>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</si>
  <si>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</si>
  <si>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</si>
  <si>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</si>
  <si>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</si>
  <si>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</si>
  <si>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</si>
  <si>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</si>
  <si>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</si>
  <si>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</si>
  <si>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</si>
  <si>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</si>
  <si>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</si>
  <si>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</si>
  <si>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</si>
  <si>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</si>
  <si>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</si>
  <si>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</si>
  <si>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</si>
  <si>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</si>
  <si>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</si>
  <si>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</si>
  <si>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</si>
  <si>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</si>
  <si>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</si>
  <si>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</si>
  <si>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</si>
  <si>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</si>
  <si>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</si>
  <si>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</si>
  <si>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</si>
  <si>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</si>
  <si>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</si>
  <si>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</si>
  <si>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</si>
  <si>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</si>
  <si>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</si>
  <si>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</si>
  <si>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</si>
  <si>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</si>
  <si>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</si>
  <si>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</si>
  <si>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</si>
  <si>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</si>
  <si>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</si>
  <si>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</si>
  <si>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</si>
  <si>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</si>
  <si>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</si>
  <si>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</si>
  <si>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</si>
  <si>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</si>
  <si>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</si>
  <si>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</si>
  <si>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</si>
  <si>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</si>
  <si>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</si>
  <si>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</si>
  <si>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</si>
  <si>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</si>
  <si>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</si>
  <si>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</si>
  <si>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</si>
  <si>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</si>
  <si>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</si>
  <si>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</si>
  <si>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</si>
  <si>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</si>
  <si>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</si>
  <si>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</si>
  <si>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</si>
  <si>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</si>
  <si>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</si>
  <si>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</si>
  <si>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</si>
  <si>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</si>
  <si>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</si>
  <si>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</si>
  <si>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</si>
  <si>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</si>
  <si>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</si>
  <si>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</si>
  <si>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</si>
  <si>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</si>
  <si>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</si>
  <si>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</si>
  <si>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</si>
  <si>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</si>
  <si>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</si>
  <si>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</si>
  <si>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</si>
  <si>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</si>
  <si>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</si>
  <si>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</si>
  <si>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</si>
  <si>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</si>
  <si>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</si>
  <si>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</si>
  <si>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</si>
  <si>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</si>
  <si>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</si>
  <si>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</si>
  <si>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</si>
  <si>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</si>
  <si>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</si>
  <si>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</si>
  <si>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</si>
  <si>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</si>
  <si>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</si>
  <si>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</si>
  <si>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</si>
  <si>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</si>
  <si>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</si>
  <si>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</si>
  <si>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</si>
  <si>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</si>
  <si>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</si>
  <si>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</si>
  <si>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</si>
  <si>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</si>
  <si>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</si>
  <si>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</si>
  <si>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</si>
  <si>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</si>
  <si>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</si>
  <si>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</si>
  <si>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</si>
  <si>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</si>
  <si>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</si>
  <si>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</si>
  <si>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</si>
  <si>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</si>
  <si>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</si>
  <si>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</si>
  <si>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</si>
  <si>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</si>
  <si>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</si>
  <si>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</si>
  <si>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</si>
  <si>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</si>
  <si>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</si>
  <si>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</si>
  <si>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</si>
  <si>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</si>
  <si>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</si>
  <si>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</si>
  <si>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</si>
  <si>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</si>
  <si>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</si>
  <si>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</si>
  <si>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</si>
  <si>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</si>
  <si>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</si>
  <si>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</si>
  <si>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</si>
  <si>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</si>
  <si>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</si>
  <si>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</si>
  <si>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</si>
  <si>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</si>
  <si>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</si>
  <si>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</si>
  <si>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</si>
  <si>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</si>
  <si>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</si>
  <si>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</si>
  <si>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</si>
  <si>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</si>
  <si>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</si>
  <si>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</si>
  <si>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</si>
  <si>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</si>
  <si>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</si>
  <si>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</si>
  <si>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</si>
  <si>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</si>
  <si>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</si>
  <si>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</si>
  <si>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</si>
  <si>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</si>
  <si>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</si>
  <si>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</si>
  <si>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</si>
  <si>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</si>
  <si>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</si>
  <si>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</si>
  <si>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</si>
  <si>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</si>
  <si>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</si>
  <si>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</si>
  <si>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</si>
  <si>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</si>
  <si>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</si>
  <si>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</si>
  <si>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</si>
  <si>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</si>
  <si>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</si>
  <si>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</si>
  <si>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</si>
  <si>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</si>
  <si>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</si>
  <si>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</si>
  <si>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</si>
  <si>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</si>
  <si>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</si>
  <si>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</si>
  <si>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</si>
  <si>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</si>
  <si>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</si>
  <si>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</si>
  <si>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</si>
  <si>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</si>
  <si>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</si>
  <si>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</si>
  <si>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</si>
  <si>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</si>
  <si>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</si>
  <si>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</si>
  <si>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</si>
  <si>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</si>
  <si>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</si>
  <si>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</si>
  <si>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</si>
  <si>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</si>
  <si>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</si>
  <si>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</si>
  <si>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</si>
  <si>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</si>
  <si>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</si>
  <si>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</si>
  <si>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</si>
  <si>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</si>
  <si>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</si>
  <si>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</si>
  <si>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</si>
  <si>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</si>
  <si>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</si>
  <si>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</si>
  <si>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</si>
  <si>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</si>
  <si>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</si>
  <si>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</si>
  <si>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</si>
  <si>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</si>
  <si>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</si>
  <si>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</si>
  <si>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</si>
  <si>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</si>
  <si>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</si>
  <si>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</si>
  <si>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</si>
  <si>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</si>
  <si>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</si>
  <si>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</si>
  <si>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</si>
  <si>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</si>
  <si>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</si>
  <si>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</si>
  <si>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</si>
  <si>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</si>
  <si>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</si>
  <si>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</si>
  <si>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</si>
  <si>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</si>
  <si>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</si>
  <si>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</si>
  <si>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</si>
  <si>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</si>
  <si>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</si>
  <si>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</si>
  <si>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</si>
  <si>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</si>
  <si>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</si>
  <si>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</si>
  <si>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</si>
  <si>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</si>
  <si>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</si>
  <si>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</si>
  <si>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</si>
  <si>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</si>
  <si>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</si>
  <si>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</si>
  <si>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</si>
  <si>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</si>
  <si>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</si>
  <si>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</si>
  <si>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</si>
  <si>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</si>
  <si>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</si>
  <si>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</si>
  <si>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</si>
  <si>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</si>
  <si>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</si>
  <si>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</si>
  <si>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</si>
  <si>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</si>
  <si>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</si>
  <si>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</si>
  <si>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</si>
  <si>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</si>
  <si>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</si>
  <si>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</si>
  <si>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</si>
  <si>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</si>
  <si>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</si>
  <si>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</si>
  <si>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</si>
  <si>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</si>
  <si>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</si>
  <si>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</si>
  <si>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</si>
  <si>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</si>
  <si>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</si>
  <si>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</si>
  <si>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</si>
  <si>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</si>
  <si>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</si>
  <si>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</si>
  <si>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</si>
  <si>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</si>
  <si>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</si>
  <si>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</si>
  <si>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</si>
  <si>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</si>
  <si>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</si>
  <si>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</si>
  <si>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</si>
  <si>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</si>
  <si>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</si>
  <si>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</si>
  <si>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</si>
  <si>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</si>
  <si>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</si>
  <si>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</si>
  <si>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</si>
  <si>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</si>
  <si>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</si>
  <si>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</si>
  <si>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</si>
  <si>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</si>
  <si>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</si>
  <si>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</si>
  <si>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</si>
  <si>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</si>
  <si>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</si>
  <si>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</si>
  <si>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</si>
  <si>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</si>
  <si>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</si>
  <si>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</si>
  <si>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</si>
  <si>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</si>
  <si>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</si>
  <si>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</si>
  <si>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</si>
  <si>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</si>
  <si>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</si>
  <si>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</si>
  <si>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</si>
  <si>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</si>
  <si>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</si>
  <si>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</si>
  <si>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</si>
  <si>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</si>
  <si>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</si>
  <si>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</si>
  <si>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</si>
  <si>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</si>
  <si>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</si>
  <si>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</si>
  <si>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</si>
  <si>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</si>
  <si>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</si>
  <si>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</si>
  <si>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</si>
  <si>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</si>
  <si>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</si>
  <si>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</si>
  <si>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</si>
  <si>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</si>
  <si>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</si>
  <si>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</si>
  <si>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</si>
  <si>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</si>
  <si>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</si>
  <si>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</si>
  <si>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</si>
  <si>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</si>
  <si>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</si>
  <si>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</si>
  <si>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</si>
  <si>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</si>
  <si>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</si>
  <si>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</si>
  <si>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</si>
  <si>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</si>
  <si>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</si>
  <si>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</si>
  <si>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</si>
  <si>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</si>
  <si>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</si>
  <si>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</si>
  <si>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</si>
  <si>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</si>
  <si>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</si>
  <si>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</si>
  <si>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</si>
  <si>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</si>
  <si>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</si>
  <si>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</si>
  <si>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</si>
  <si>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</si>
  <si>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</si>
  <si>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</si>
  <si>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</si>
  <si>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</si>
  <si>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</si>
  <si>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</si>
  <si>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</si>
  <si>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</si>
  <si>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</si>
  <si>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</si>
  <si>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</si>
  <si>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</si>
  <si>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</si>
  <si>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</si>
  <si>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</si>
  <si>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</si>
  <si>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</si>
  <si>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</si>
  <si>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</si>
  <si>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</si>
  <si>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</si>
  <si>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</si>
  <si>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</si>
  <si>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</si>
  <si>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</si>
  <si>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</si>
  <si>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</si>
  <si>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</si>
  <si>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</si>
  <si>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</si>
  <si>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</si>
  <si>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</si>
  <si>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</si>
  <si>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</si>
  <si>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</si>
  <si>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</si>
  <si>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</si>
  <si>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</si>
  <si>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</si>
  <si>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</si>
  <si>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</si>
  <si>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</si>
  <si>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</si>
  <si>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</si>
  <si>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</si>
  <si>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</si>
  <si>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</si>
  <si>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</si>
  <si>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</si>
  <si>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</si>
  <si>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</si>
  <si>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</si>
  <si>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</si>
  <si>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</si>
  <si>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</si>
  <si>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</si>
  <si>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</si>
  <si>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</si>
  <si>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</si>
  <si>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</si>
  <si>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</si>
  <si>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</si>
  <si>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</si>
  <si>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</si>
  <si>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</si>
  <si>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</si>
  <si>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</si>
  <si>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</si>
  <si>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</si>
  <si>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</si>
  <si>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</si>
  <si>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</si>
  <si>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</si>
  <si>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</si>
  <si>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</si>
  <si>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</si>
  <si>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</si>
  <si>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</si>
  <si>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</si>
  <si>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</si>
  <si>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</si>
  <si>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</si>
  <si>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</si>
  <si>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</si>
  <si>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</si>
  <si>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</si>
  <si>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</si>
  <si>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</si>
  <si>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</si>
  <si>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</si>
  <si>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</si>
  <si>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</si>
  <si>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</si>
  <si>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</si>
  <si>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</si>
  <si>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</si>
  <si>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</si>
  <si>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</si>
  <si>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</si>
  <si>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</si>
  <si>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</si>
  <si>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</si>
  <si>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</si>
  <si>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</si>
  <si>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</si>
  <si>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</si>
  <si>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</si>
  <si>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</si>
  <si>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</si>
  <si>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</si>
  <si>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</si>
  <si>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</si>
  <si>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</si>
  <si>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</si>
  <si>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</si>
  <si>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</si>
  <si>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</si>
  <si>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</si>
  <si>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</si>
  <si>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</si>
  <si>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</si>
  <si>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</si>
  <si>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</si>
  <si>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</si>
  <si>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</si>
  <si>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</si>
  <si>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</si>
  <si>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</si>
  <si>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</si>
  <si>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</si>
  <si>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</si>
  <si>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</si>
  <si>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</si>
  <si>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</si>
  <si>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</si>
  <si>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</si>
  <si>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</si>
  <si>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</si>
  <si>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</si>
  <si>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</si>
  <si>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</si>
  <si>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</si>
  <si>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</si>
  <si>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</si>
  <si>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</si>
  <si>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</si>
  <si>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</si>
  <si>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</si>
  <si>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</si>
  <si>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</si>
  <si>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</si>
  <si>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</si>
  <si>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</si>
  <si>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</si>
  <si>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</si>
  <si>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</si>
  <si>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</si>
  <si>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</si>
  <si>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</si>
  <si>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</si>
  <si>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</si>
  <si>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</si>
  <si>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</si>
  <si>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</si>
  <si>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</si>
  <si>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</si>
  <si>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</si>
  <si>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</si>
  <si>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</si>
  <si>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</si>
  <si>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</si>
  <si>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</si>
  <si>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</si>
  <si>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</si>
  <si>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</si>
  <si>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</si>
  <si>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</si>
  <si>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</si>
  <si>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</si>
  <si>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</si>
  <si>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</si>
  <si>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</si>
  <si>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</si>
  <si>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</si>
  <si>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</si>
  <si>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</si>
  <si>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</si>
  <si>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</si>
  <si>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</si>
  <si>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</si>
  <si>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</si>
  <si>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</si>
  <si>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</si>
  <si>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</si>
  <si>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</si>
  <si>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</si>
  <si>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</si>
  <si>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</si>
  <si>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</si>
  <si>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</si>
  <si>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</si>
  <si>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</si>
  <si>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</si>
  <si>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</si>
  <si>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</si>
  <si>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</si>
  <si>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</si>
  <si>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</si>
  <si>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</si>
  <si>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</si>
  <si>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</si>
  <si>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</si>
  <si>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</si>
  <si>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</si>
  <si>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</si>
  <si>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</si>
  <si>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</si>
  <si>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</si>
  <si>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</si>
  <si>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</si>
  <si>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</si>
  <si>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</si>
  <si>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</si>
  <si>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</si>
  <si>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</si>
  <si>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</si>
  <si>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</si>
  <si>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</si>
  <si>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</si>
  <si>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</si>
  <si>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</si>
  <si>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</si>
  <si>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</si>
  <si>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</si>
  <si>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</si>
  <si>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</si>
  <si>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</si>
  <si>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</si>
  <si>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</si>
  <si>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</si>
  <si>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</si>
  <si>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</si>
  <si>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</si>
  <si>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</si>
  <si>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</si>
  <si>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</si>
  <si>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</si>
  <si>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</si>
  <si>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</si>
  <si>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</si>
  <si>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</si>
  <si>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</si>
  <si>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</si>
  <si>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</si>
  <si>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</si>
  <si>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</si>
  <si>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</si>
  <si>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</si>
  <si>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</si>
  <si>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</si>
  <si>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</si>
  <si>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</si>
  <si>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</si>
  <si>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</si>
  <si>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</si>
  <si>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</si>
  <si>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</si>
  <si>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</si>
  <si>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</si>
  <si>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</si>
  <si>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</si>
  <si>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</si>
  <si>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</si>
  <si>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</si>
  <si>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</si>
  <si>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</si>
  <si>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</si>
  <si>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</si>
  <si>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</si>
  <si>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</si>
  <si>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</si>
  <si>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</si>
  <si>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</si>
  <si>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</si>
  <si>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</si>
  <si>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</si>
  <si>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</si>
  <si>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</si>
  <si>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</si>
  <si>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</si>
  <si>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</si>
  <si>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</si>
  <si>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</si>
  <si>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</si>
  <si>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</si>
  <si>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</si>
  <si>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</si>
  <si>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</si>
  <si>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</si>
  <si>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</si>
  <si>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</si>
  <si>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</si>
  <si>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</si>
  <si>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</si>
  <si>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</si>
  <si>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</si>
  <si>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</si>
  <si>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</si>
  <si>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</si>
  <si>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</si>
  <si>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</si>
  <si>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</si>
  <si>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</si>
  <si>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</si>
  <si>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</si>
  <si>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</si>
  <si>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</si>
  <si>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</si>
  <si>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</si>
  <si>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</si>
  <si>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</si>
  <si>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</si>
  <si>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</si>
  <si>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</si>
  <si>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</si>
  <si>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</si>
  <si>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</si>
  <si>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</si>
  <si>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</si>
  <si>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</si>
  <si>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</si>
  <si>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</si>
  <si>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</si>
  <si>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</si>
  <si>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</si>
  <si>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</si>
  <si>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</si>
  <si>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</si>
  <si>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</si>
  <si>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</si>
  <si>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</si>
  <si>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</si>
  <si>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</si>
  <si>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</si>
  <si>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</si>
  <si>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</si>
  <si>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</si>
  <si>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</si>
  <si>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</si>
  <si>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</si>
  <si>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</si>
  <si>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</si>
  <si>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</si>
  <si>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</si>
  <si>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</si>
  <si>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</si>
  <si>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</si>
  <si>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</si>
  <si>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</si>
  <si>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</si>
  <si>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</si>
  <si>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</si>
  <si>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</si>
  <si>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</si>
  <si>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</si>
  <si>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</si>
  <si>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</si>
  <si>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</si>
  <si>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</si>
  <si>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</si>
  <si>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</si>
  <si>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</si>
  <si>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</si>
  <si>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</si>
  <si>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</si>
  <si>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</si>
  <si>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</si>
  <si>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</si>
  <si>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</si>
  <si>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</si>
  <si>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</si>
  <si>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</si>
  <si>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</si>
  <si>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</si>
  <si>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</si>
  <si>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</si>
  <si>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</si>
  <si>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</si>
  <si>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</si>
  <si>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</si>
  <si>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</si>
  <si>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</si>
  <si>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</si>
  <si>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</si>
  <si>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</si>
  <si>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</si>
  <si>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</si>
  <si>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</si>
  <si>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</si>
  <si>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</si>
  <si>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</si>
  <si>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</si>
  <si>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</si>
  <si>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</si>
  <si>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</si>
  <si>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</si>
  <si>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</si>
  <si>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</si>
  <si>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</si>
  <si>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</si>
  <si>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</si>
  <si>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</si>
  <si>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</si>
  <si>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</si>
  <si>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</si>
  <si>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</si>
  <si>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</si>
  <si>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</si>
  <si>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</si>
  <si>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</si>
  <si>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</si>
  <si>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</si>
  <si>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</si>
  <si>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</si>
  <si>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</si>
  <si>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</si>
  <si>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</si>
  <si>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</si>
  <si>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</si>
  <si>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</si>
  <si>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</si>
  <si>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</si>
  <si>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</si>
  <si>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</si>
  <si>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</si>
  <si>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</si>
  <si>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</si>
  <si>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</si>
  <si>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</si>
  <si>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</si>
  <si>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</si>
  <si>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</si>
  <si>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</si>
  <si>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</si>
  <si>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</si>
  <si>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</si>
  <si>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</si>
  <si>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</si>
  <si>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</si>
  <si>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</si>
  <si>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</si>
  <si>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</si>
  <si>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</si>
  <si>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</si>
  <si>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</si>
  <si>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</si>
  <si>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</si>
  <si>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</si>
  <si>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</si>
  <si>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</si>
  <si>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</si>
  <si>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</si>
  <si>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</si>
  <si>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</si>
  <si>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</si>
  <si>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</si>
  <si>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</si>
  <si>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</si>
  <si>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</si>
  <si>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</si>
  <si>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</si>
  <si>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</si>
  <si>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</si>
  <si>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</si>
  <si>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</si>
  <si>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</si>
  <si>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</si>
  <si>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</si>
  <si>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</si>
  <si>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</si>
  <si>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</si>
  <si>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</si>
  <si>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</si>
  <si>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</si>
  <si>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</si>
  <si>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</si>
  <si>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</si>
  <si>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</si>
  <si>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</si>
  <si>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</si>
  <si>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</si>
  <si>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</si>
  <si>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</si>
  <si>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</si>
  <si>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</si>
  <si>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</si>
  <si>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</si>
  <si>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</si>
  <si>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</si>
  <si>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</si>
  <si>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</si>
  <si>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</si>
  <si>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</si>
  <si>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</si>
  <si>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</si>
  <si>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</si>
  <si>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</si>
  <si>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</si>
  <si>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</si>
  <si>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</si>
  <si>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</si>
  <si>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</si>
  <si>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</si>
  <si>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</si>
  <si>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</si>
  <si>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</si>
  <si>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</si>
  <si>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</si>
  <si>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</si>
  <si>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</si>
  <si>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</si>
  <si>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</si>
  <si>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</si>
  <si>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</si>
  <si>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</si>
  <si>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</si>
  <si>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</si>
  <si>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</si>
  <si>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</si>
  <si>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</si>
  <si>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</si>
  <si>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</si>
  <si>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</si>
  <si>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</si>
  <si>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</si>
  <si>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</si>
  <si>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</si>
  <si>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</si>
  <si>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</si>
  <si>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</si>
  <si>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</si>
  <si>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</si>
  <si>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</si>
  <si>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</si>
  <si>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</si>
  <si>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</si>
  <si>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</si>
  <si>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</si>
  <si>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</si>
  <si>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</si>
  <si>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</si>
  <si>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</si>
  <si>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</si>
  <si>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</si>
  <si>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</si>
  <si>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</si>
  <si>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</si>
  <si>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</si>
  <si>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</si>
  <si>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</si>
  <si>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</si>
  <si>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</si>
  <si>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</si>
  <si>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</si>
  <si>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</si>
  <si>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</si>
  <si>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</si>
  <si>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</si>
  <si>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</si>
  <si>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</si>
  <si>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</si>
  <si>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</si>
  <si>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</si>
  <si>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</si>
  <si>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</si>
  <si>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</si>
  <si>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</si>
  <si>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</si>
  <si>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</si>
  <si>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</si>
  <si>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</si>
  <si>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</si>
  <si>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</si>
  <si>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</si>
  <si>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</si>
  <si>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</si>
  <si>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</si>
  <si>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</si>
  <si>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</si>
  <si>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</si>
  <si>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</si>
  <si>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</si>
  <si>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</si>
  <si>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</si>
  <si>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</si>
  <si>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</si>
  <si>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</si>
  <si>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</si>
  <si>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</si>
  <si>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</si>
  <si>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</si>
  <si>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</si>
  <si>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</si>
  <si>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</si>
  <si>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</si>
  <si>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</si>
  <si>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</si>
  <si>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</si>
  <si>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</si>
  <si>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</si>
  <si>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</si>
  <si>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</si>
  <si>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</si>
  <si>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</si>
  <si>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</si>
  <si>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</si>
  <si>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</si>
  <si>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</si>
  <si>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</si>
  <si>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</si>
  <si>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</si>
  <si>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</si>
  <si>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</si>
  <si>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</si>
  <si>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</si>
  <si>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</si>
  <si>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</si>
  <si>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</si>
  <si>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</si>
  <si>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</si>
  <si>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</si>
  <si>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</si>
  <si>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</si>
  <si>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</si>
  <si>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</si>
  <si>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</si>
  <si>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</si>
  <si>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</si>
  <si>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</si>
  <si>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</si>
  <si>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</si>
  <si>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</si>
  <si>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</si>
  <si>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</si>
  <si>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</si>
  <si>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</si>
  <si>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</si>
  <si>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</si>
  <si>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</si>
  <si>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</si>
  <si>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</si>
  <si>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</si>
  <si>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</si>
  <si>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</si>
  <si>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</si>
  <si>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</si>
  <si>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</si>
  <si>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</si>
  <si>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</si>
  <si>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</si>
  <si>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</si>
  <si>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</si>
  <si>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</si>
  <si>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</si>
  <si>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</si>
  <si>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</si>
  <si>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</si>
  <si>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</si>
  <si>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</si>
  <si>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</si>
  <si>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</si>
  <si>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</si>
  <si>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</si>
  <si>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</si>
  <si>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</si>
  <si>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</si>
  <si>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</si>
  <si>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</si>
  <si>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</si>
  <si>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</si>
  <si>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</si>
  <si>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</si>
  <si>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</si>
  <si>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</si>
  <si>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</si>
  <si>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</si>
  <si>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</si>
  <si>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</si>
  <si>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</si>
  <si>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</si>
  <si>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</si>
  <si>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</si>
  <si>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</si>
  <si>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</si>
  <si>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</si>
  <si>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</si>
  <si>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</si>
  <si>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</si>
  <si>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</si>
  <si>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</si>
  <si>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</si>
  <si>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</si>
  <si>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</si>
  <si>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</si>
  <si>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</si>
  <si>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</si>
  <si>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</si>
  <si>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</si>
  <si>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</si>
  <si>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</si>
  <si>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</si>
  <si>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</si>
  <si>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</si>
  <si>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</si>
  <si>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</si>
  <si>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</si>
  <si>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</si>
  <si>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</si>
  <si>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</si>
  <si>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</si>
  <si>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</si>
  <si>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</si>
  <si>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</si>
  <si>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</si>
  <si>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</si>
  <si>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</si>
  <si>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</si>
  <si>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</si>
  <si>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</si>
  <si>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</si>
  <si>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</si>
  <si>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</si>
  <si>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</si>
  <si>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</si>
  <si>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</si>
  <si>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</si>
  <si>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</si>
  <si>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</si>
  <si>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</si>
  <si>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</si>
  <si>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</si>
  <si>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</si>
  <si>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</si>
  <si>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</si>
  <si>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</si>
  <si>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</si>
  <si>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</si>
  <si>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</si>
  <si>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</si>
  <si>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</si>
  <si>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</si>
  <si>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</si>
  <si>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</si>
  <si>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</si>
  <si>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</si>
  <si>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</si>
  <si>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</si>
  <si>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</si>
  <si>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</si>
  <si>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</si>
  <si>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</si>
  <si>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</si>
  <si>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</si>
  <si>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</si>
  <si>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</si>
  <si>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</si>
  <si>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</si>
  <si>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</si>
  <si>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</si>
  <si>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</si>
  <si>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</si>
  <si>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</si>
  <si>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</si>
  <si>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</si>
  <si>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</si>
  <si>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</si>
  <si>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</si>
  <si>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</si>
  <si>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</si>
  <si>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</si>
  <si>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</si>
  <si>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</si>
  <si>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</si>
  <si>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</si>
  <si>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</si>
  <si>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</si>
  <si>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</si>
  <si>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</si>
  <si>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</si>
  <si>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</si>
  <si>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</si>
  <si>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</si>
  <si>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</si>
  <si>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</si>
  <si>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</si>
  <si>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</si>
  <si>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</si>
  <si>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</si>
  <si>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</si>
  <si>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</si>
  <si>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</si>
  <si>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</si>
  <si>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</si>
  <si>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</si>
  <si>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</si>
  <si>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</si>
  <si>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</si>
  <si>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</si>
  <si>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</si>
  <si>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</si>
  <si>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</si>
  <si>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</si>
  <si>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</si>
  <si>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</si>
  <si>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</si>
  <si>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</si>
  <si>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</si>
  <si>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</si>
  <si>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</si>
  <si>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</si>
  <si>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</si>
  <si>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</si>
  <si>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</si>
  <si>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</si>
  <si>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</si>
  <si>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</si>
  <si>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</si>
  <si>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</si>
  <si>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</si>
  <si>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</si>
  <si>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</si>
  <si>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</si>
  <si>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</si>
  <si>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</si>
  <si>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</si>
  <si>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</si>
  <si>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</si>
  <si>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</si>
  <si>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</si>
  <si>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</si>
  <si>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</si>
  <si>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</si>
  <si>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</si>
  <si>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</si>
  <si>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</si>
  <si>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</si>
  <si>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</si>
  <si>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</si>
  <si>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</si>
  <si>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</si>
  <si>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</si>
  <si>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</si>
  <si>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</si>
  <si>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</si>
  <si>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</si>
  <si>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</si>
  <si>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</si>
  <si>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</si>
  <si>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</si>
  <si>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</si>
  <si>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</si>
  <si>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</si>
  <si>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</si>
  <si>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</si>
  <si>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</si>
  <si>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</si>
  <si>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</si>
  <si>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</si>
  <si>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</si>
  <si>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</si>
  <si>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</si>
  <si>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</si>
  <si>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</si>
  <si>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</si>
  <si>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</si>
  <si>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</si>
  <si>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</si>
  <si>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</si>
  <si>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</si>
  <si>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</si>
  <si>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</si>
  <si>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</si>
  <si>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</si>
  <si>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</si>
  <si>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</si>
  <si>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</si>
  <si>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</si>
  <si>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</si>
  <si>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</si>
  <si>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</si>
  <si>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</si>
  <si>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</si>
  <si>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</si>
  <si>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</si>
  <si>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</si>
  <si>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</si>
  <si>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</si>
  <si>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</si>
  <si>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</si>
  <si>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</si>
  <si>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</si>
  <si>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</si>
  <si>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</si>
  <si>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</si>
  <si>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</si>
  <si>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</si>
  <si>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</si>
  <si>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</si>
  <si>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</si>
  <si>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</si>
  <si>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</si>
  <si>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</si>
  <si>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</si>
  <si>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</si>
  <si>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</si>
  <si>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</si>
  <si>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</si>
  <si>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</si>
  <si>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</si>
  <si>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</si>
  <si>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</si>
  <si>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</si>
  <si>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</si>
  <si>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</si>
  <si>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</si>
  <si>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</si>
  <si>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</si>
  <si>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</si>
  <si>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</si>
  <si>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</si>
  <si>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</si>
  <si>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</si>
  <si>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</si>
  <si>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</si>
  <si>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</si>
  <si>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</si>
  <si>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</si>
  <si>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</si>
  <si>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</si>
  <si>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</si>
  <si>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</si>
  <si>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</si>
  <si>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</si>
  <si>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</si>
  <si>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</si>
  <si>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</si>
  <si>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</si>
  <si>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</si>
  <si>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</si>
  <si>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</si>
  <si>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</si>
  <si>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</si>
  <si>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</si>
  <si>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</si>
  <si>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</si>
  <si>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</si>
  <si>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</si>
  <si>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</si>
  <si>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</si>
  <si>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</si>
  <si>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</si>
  <si>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</si>
  <si>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</si>
  <si>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</si>
  <si>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</si>
  <si>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</si>
  <si>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</si>
  <si>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</si>
  <si>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</si>
  <si>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</si>
  <si>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</si>
  <si>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</si>
  <si>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</si>
  <si>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</si>
  <si>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</si>
  <si>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</si>
  <si>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</si>
  <si>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</si>
  <si>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</si>
  <si>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</si>
  <si>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</si>
  <si>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</si>
  <si>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</si>
  <si>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</si>
  <si>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</si>
  <si>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</si>
  <si>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</si>
  <si>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</si>
  <si>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</si>
  <si>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</si>
  <si>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</si>
  <si>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</si>
  <si>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</si>
  <si>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</si>
  <si>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</si>
  <si>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</si>
  <si>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</si>
  <si>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</si>
  <si>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</si>
  <si>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</si>
  <si>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</si>
  <si>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</si>
  <si>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</si>
  <si>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</si>
  <si>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</si>
  <si>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</si>
  <si>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</si>
  <si>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</si>
  <si>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</si>
  <si>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</si>
  <si>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</si>
  <si>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</si>
  <si>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</si>
  <si>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</si>
  <si>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</si>
  <si>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</si>
  <si>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</si>
  <si>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</si>
  <si>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</si>
  <si>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</si>
  <si>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</si>
  <si>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</si>
  <si>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</si>
  <si>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</si>
  <si>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</si>
  <si>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</si>
  <si>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</si>
  <si>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</si>
  <si>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</si>
  <si>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</si>
  <si>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</si>
  <si>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</si>
  <si>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</si>
  <si>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</si>
  <si>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</si>
  <si>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</si>
  <si>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</si>
  <si>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</si>
  <si>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</si>
  <si>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</si>
  <si>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</si>
  <si>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</si>
  <si>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</si>
  <si>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</si>
  <si>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</si>
  <si>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</si>
  <si>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</si>
  <si>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</si>
  <si>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</si>
  <si>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</si>
  <si>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</si>
  <si>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</si>
  <si>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</si>
  <si>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</si>
  <si>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</si>
  <si>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</si>
  <si>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</si>
  <si>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</si>
  <si>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</si>
  <si>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</si>
  <si>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</si>
  <si>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</si>
  <si>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</si>
  <si>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</si>
  <si>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</si>
  <si>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</si>
  <si>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</si>
  <si>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</si>
  <si>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</si>
  <si>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</si>
  <si>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</si>
  <si>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</si>
  <si>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</si>
  <si>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</si>
  <si>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</si>
  <si>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</si>
  <si>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</si>
  <si>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</si>
  <si>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</si>
  <si>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</si>
  <si>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</si>
  <si>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</si>
  <si>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</si>
  <si>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</si>
  <si>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</si>
  <si>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</si>
  <si>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</si>
  <si>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</si>
  <si>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</si>
  <si>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</si>
  <si>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</si>
  <si>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</si>
  <si>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</si>
  <si>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</si>
  <si>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</si>
  <si>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</si>
  <si>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</si>
  <si>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</si>
  <si>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</si>
  <si>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</si>
  <si>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</si>
  <si>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</si>
  <si>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</si>
  <si>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</si>
  <si>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</si>
  <si>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</si>
  <si>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</si>
  <si>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</si>
  <si>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</si>
  <si>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</si>
  <si>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</si>
  <si>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</si>
  <si>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</si>
  <si>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</si>
  <si>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</si>
  <si>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</si>
  <si>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</si>
  <si>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</si>
  <si>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</si>
  <si>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</si>
  <si>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</si>
  <si>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</si>
  <si>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</si>
  <si>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</si>
  <si>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</si>
  <si>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</si>
  <si>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</si>
  <si>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</si>
  <si>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</si>
  <si>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</si>
  <si>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</si>
  <si>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</si>
  <si>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</si>
  <si>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</si>
  <si>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</si>
  <si>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</si>
  <si>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</si>
  <si>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</si>
  <si>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</si>
  <si>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</si>
  <si>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</si>
  <si>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</si>
  <si>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</si>
  <si>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</si>
  <si>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</si>
  <si>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</si>
  <si>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</si>
  <si>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</si>
  <si>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</si>
  <si>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</si>
  <si>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</si>
  <si>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</si>
  <si>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</si>
  <si>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</si>
  <si>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</si>
  <si>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</si>
  <si>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</si>
  <si>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</si>
  <si>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</si>
  <si>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</si>
  <si>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</si>
  <si>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</si>
  <si>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</si>
  <si>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</si>
  <si>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</si>
  <si>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</si>
  <si>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</si>
  <si>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</si>
  <si>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</si>
  <si>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</si>
  <si>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</si>
  <si>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</si>
  <si>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</si>
  <si>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</si>
  <si>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</si>
  <si>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</si>
  <si>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</si>
  <si>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</si>
  <si>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</si>
  <si>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</si>
  <si>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</si>
  <si>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</si>
  <si>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</si>
  <si>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</si>
  <si>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</si>
  <si>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</si>
  <si>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</si>
  <si>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</si>
  <si>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</si>
  <si>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</si>
  <si>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</si>
  <si>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</si>
  <si>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</si>
  <si>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</si>
  <si>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</si>
  <si>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</si>
  <si>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</si>
  <si>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</si>
  <si>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</si>
  <si>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</si>
  <si>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</si>
  <si>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</si>
  <si>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</si>
  <si>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</si>
  <si>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</si>
  <si>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</si>
  <si>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</si>
  <si>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</si>
  <si>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</si>
  <si>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</si>
  <si>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</si>
  <si>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</si>
  <si>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</si>
  <si>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</si>
  <si>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</si>
  <si>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</si>
  <si>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</si>
  <si>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</si>
  <si>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</si>
  <si>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</si>
  <si>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</si>
  <si>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</si>
  <si>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</si>
  <si>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</si>
  <si>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</si>
  <si>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</si>
  <si>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</si>
  <si>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</si>
  <si>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</si>
  <si>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</si>
  <si>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</si>
  <si>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</si>
  <si>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</si>
  <si>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</si>
  <si>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</si>
  <si>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</si>
  <si>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</si>
  <si>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</si>
  <si>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</si>
  <si>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</si>
  <si>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</si>
  <si>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</si>
  <si>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</si>
  <si>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</si>
  <si>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</si>
  <si>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</si>
  <si>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</si>
  <si>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</si>
  <si>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</si>
  <si>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</si>
  <si>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</si>
  <si>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</si>
  <si>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</si>
  <si>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</si>
  <si>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</si>
  <si>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</si>
  <si>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</si>
  <si>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</si>
  <si>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</si>
  <si>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</si>
  <si>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</si>
  <si>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</si>
  <si>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</si>
  <si>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</si>
  <si>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</si>
  <si>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</si>
  <si>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</si>
  <si>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</si>
  <si>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</si>
  <si>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</si>
  <si>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</si>
  <si>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</si>
  <si>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</si>
  <si>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</si>
  <si>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</si>
  <si>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</si>
  <si>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</si>
  <si>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</si>
  <si>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</si>
  <si>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</si>
  <si>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</si>
  <si>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</si>
  <si>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</si>
  <si>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</si>
  <si>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</si>
  <si>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</si>
  <si>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</si>
  <si>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</si>
  <si>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</si>
  <si>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</si>
  <si>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</si>
  <si>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</si>
  <si>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</si>
  <si>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</si>
  <si>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</si>
  <si>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</si>
  <si>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</si>
  <si>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</si>
  <si>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</si>
  <si>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</si>
  <si>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</si>
  <si>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</si>
  <si>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</si>
  <si>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</si>
  <si>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</si>
  <si>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</si>
  <si>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</si>
  <si>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</si>
  <si>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</si>
  <si>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</si>
  <si>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</si>
  <si>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</si>
  <si>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</si>
  <si>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</si>
  <si>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</si>
  <si>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</si>
  <si>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</si>
  <si>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</si>
  <si>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</si>
  <si>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</si>
  <si>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</si>
  <si>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</si>
  <si>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</si>
  <si>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</si>
  <si>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</si>
  <si>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</si>
  <si>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</si>
  <si>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</si>
  <si>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</si>
  <si>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</si>
  <si>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</si>
  <si>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</si>
  <si>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</si>
  <si>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</si>
  <si>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</si>
  <si>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</si>
  <si>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</si>
  <si>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</si>
  <si>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</si>
  <si>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</si>
  <si>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</si>
  <si>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</si>
  <si>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</si>
  <si>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</si>
  <si>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</si>
  <si>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</si>
  <si>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</si>
  <si>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</si>
  <si>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</si>
  <si>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</si>
  <si>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</si>
  <si>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</si>
  <si>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</si>
  <si>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</si>
  <si>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</si>
  <si>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</si>
  <si>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</si>
  <si>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</si>
  <si>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</si>
  <si>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</si>
  <si>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</si>
  <si>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</si>
  <si>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</si>
  <si>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</si>
  <si>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</si>
  <si>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</si>
  <si>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</si>
  <si>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</si>
  <si>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</si>
  <si>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</si>
  <si>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</si>
  <si>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</si>
  <si>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</si>
  <si>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</si>
  <si>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</si>
  <si>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</si>
  <si>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</si>
  <si>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</si>
  <si>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</si>
  <si>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</si>
  <si>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</si>
  <si>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</si>
  <si>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</si>
  <si>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</si>
  <si>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</si>
  <si>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</si>
  <si>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</si>
  <si>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</si>
  <si>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</si>
  <si>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</si>
  <si>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</si>
  <si>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</si>
  <si>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</si>
  <si>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</si>
  <si>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</si>
  <si>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</si>
  <si>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</si>
  <si>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</si>
  <si>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</si>
  <si>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</si>
  <si>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</si>
  <si>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</si>
  <si>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</si>
  <si>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</si>
  <si>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</si>
  <si>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</si>
  <si>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</si>
  <si>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</si>
  <si>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</si>
  <si>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</si>
  <si>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</si>
  <si>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</si>
  <si>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</si>
  <si>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</si>
  <si>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</si>
  <si>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</si>
  <si>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</si>
  <si>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</si>
  <si>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</si>
  <si>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</si>
  <si>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</si>
  <si>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</si>
  <si>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</si>
  <si>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</si>
  <si>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</si>
  <si>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</si>
  <si>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</si>
  <si>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</si>
  <si>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</si>
  <si>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</si>
  <si>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</si>
  <si>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</si>
  <si>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</si>
  <si>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</si>
  <si>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</si>
  <si>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</si>
  <si>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</si>
  <si>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</si>
  <si>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</si>
  <si>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</si>
  <si>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</si>
  <si>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</si>
  <si>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</si>
  <si>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</si>
  <si>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</si>
  <si>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</si>
  <si>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</si>
  <si>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</si>
  <si>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</si>
  <si>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</si>
  <si>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</si>
  <si>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</si>
  <si>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</si>
  <si>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</si>
  <si>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</si>
  <si>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</si>
  <si>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</si>
  <si>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</si>
  <si>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</si>
  <si>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</si>
  <si>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</si>
  <si>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</si>
  <si>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</si>
  <si>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</si>
  <si>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</si>
  <si>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</si>
  <si>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</si>
  <si>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</si>
  <si>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</si>
  <si>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</si>
  <si>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</si>
  <si>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</si>
  <si>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</si>
  <si>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</si>
  <si>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</si>
  <si>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</si>
  <si>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</si>
  <si>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</si>
  <si>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</si>
  <si>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</si>
  <si>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</si>
  <si>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</si>
  <si>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</si>
  <si>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</si>
  <si>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</si>
  <si>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</si>
  <si>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</si>
  <si>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</si>
  <si>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</si>
  <si>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</si>
  <si>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</si>
  <si>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</si>
  <si>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</si>
  <si>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</si>
  <si>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</si>
  <si>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</si>
  <si>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</si>
  <si>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</si>
  <si>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</si>
  <si>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</si>
  <si>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</si>
  <si>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</si>
  <si>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</si>
  <si>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</si>
  <si>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</si>
  <si>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</si>
  <si>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</si>
  <si>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</si>
  <si>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</si>
  <si>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</si>
  <si>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</si>
  <si>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</si>
  <si>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</si>
  <si>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</si>
  <si>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</si>
  <si>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</si>
  <si>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</si>
  <si>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</si>
  <si>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</si>
  <si>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</si>
  <si>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</si>
  <si>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</si>
  <si>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</si>
  <si>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</si>
  <si>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</si>
  <si>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</si>
  <si>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</si>
  <si>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</si>
  <si>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</si>
  <si>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</si>
  <si>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</si>
  <si>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</si>
  <si>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</si>
  <si>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</si>
  <si>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</si>
  <si>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</si>
  <si>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</si>
  <si>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</si>
  <si>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</si>
  <si>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</si>
  <si>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</si>
  <si>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</si>
  <si>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</si>
  <si>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</si>
  <si>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</si>
  <si>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</si>
  <si>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</si>
  <si>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</si>
  <si>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</si>
  <si>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</si>
  <si>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</si>
  <si>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</si>
  <si>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</si>
  <si>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</si>
  <si>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</si>
  <si>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</si>
  <si>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</si>
  <si>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</si>
  <si>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</si>
  <si>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</si>
  <si>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</si>
  <si>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</si>
  <si>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</si>
  <si>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</si>
  <si>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</si>
  <si>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</si>
  <si>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</si>
  <si>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</si>
  <si>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</si>
  <si>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</si>
  <si>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</si>
  <si>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</si>
  <si>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</si>
  <si>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</si>
  <si>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</si>
  <si>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</si>
  <si>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</si>
  <si>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</si>
  <si>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</si>
  <si>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</si>
  <si>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</si>
  <si>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</si>
  <si>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</si>
  <si>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</si>
  <si>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</si>
  <si>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</si>
  <si>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</si>
  <si>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</si>
  <si>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</si>
  <si>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</si>
  <si>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</si>
  <si>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</si>
  <si>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</si>
  <si>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</si>
  <si>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</si>
  <si>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</si>
  <si>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</si>
  <si>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</si>
  <si>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</si>
  <si>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</si>
  <si>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</si>
  <si>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</si>
  <si>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</si>
  <si>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</si>
  <si>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</si>
  <si>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</si>
  <si>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</si>
  <si>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</si>
  <si>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</si>
  <si>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</si>
  <si>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</si>
  <si>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</si>
  <si>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</si>
  <si>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</si>
  <si>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</si>
  <si>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</si>
  <si>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</si>
  <si>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</si>
  <si>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</si>
  <si>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</si>
  <si>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</si>
  <si>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</si>
  <si>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</si>
  <si>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</si>
  <si>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</si>
  <si>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</si>
  <si>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</si>
  <si>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</si>
  <si>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</si>
  <si>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</si>
  <si>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</si>
  <si>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</si>
  <si>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</si>
  <si>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</si>
  <si>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</si>
  <si>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</si>
  <si>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</si>
  <si>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</si>
  <si>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</si>
  <si>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</si>
  <si>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</si>
  <si>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</si>
  <si>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</si>
  <si>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</si>
  <si>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</si>
  <si>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</si>
  <si>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</si>
  <si>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</si>
  <si>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</si>
  <si>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</si>
  <si>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</si>
  <si>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</si>
  <si>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</si>
  <si>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</si>
  <si>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</si>
  <si>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</si>
  <si>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</si>
  <si>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</si>
  <si>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</si>
  <si>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</si>
  <si>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</si>
  <si>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</si>
  <si>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</si>
  <si>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</si>
  <si>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</si>
  <si>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</si>
  <si>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</si>
  <si>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</si>
  <si>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</si>
  <si>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</si>
  <si>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</si>
  <si>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</si>
  <si>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</si>
  <si>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</si>
  <si>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</si>
  <si>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</si>
  <si>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</si>
  <si>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</si>
  <si>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</si>
  <si>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</si>
  <si>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</si>
  <si>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</si>
  <si>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</si>
  <si>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</si>
  <si>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</si>
  <si>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</si>
  <si>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</si>
  <si>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</si>
  <si>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</si>
  <si>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</si>
  <si>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</si>
  <si>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</si>
  <si>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</si>
  <si>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</si>
  <si>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</si>
  <si>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</si>
  <si>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</si>
  <si>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</si>
  <si>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</si>
  <si>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</si>
  <si>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</si>
  <si>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</si>
  <si>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</si>
  <si>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</si>
  <si>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</si>
  <si>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</si>
  <si>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</si>
  <si>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</si>
  <si>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</si>
  <si>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</si>
  <si>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</si>
  <si>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</si>
  <si>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</si>
  <si>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</si>
  <si>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</si>
  <si>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</si>
  <si>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</si>
  <si>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</si>
  <si>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</si>
  <si>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</si>
  <si>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</si>
  <si>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</si>
  <si>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</si>
  <si>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</si>
  <si>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</si>
  <si>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</si>
  <si>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</si>
  <si>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</si>
  <si>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</si>
  <si>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</si>
  <si>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</si>
  <si>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</si>
  <si>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</si>
  <si>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</si>
  <si>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</si>
  <si>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</si>
  <si>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</si>
  <si>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</si>
  <si>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</si>
  <si>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</si>
  <si>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</si>
  <si>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</si>
  <si>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</si>
  <si>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</si>
  <si>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</si>
  <si>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</si>
  <si>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</si>
  <si>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</si>
  <si>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</si>
  <si>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</si>
  <si>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</si>
  <si>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</si>
  <si>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</si>
  <si>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</si>
  <si>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</si>
  <si>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</si>
  <si>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</si>
  <si>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</si>
  <si>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</si>
  <si>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</si>
  <si>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</si>
  <si>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</si>
  <si>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</si>
  <si>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</si>
  <si>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</si>
  <si>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</si>
  <si>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</si>
  <si>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</si>
  <si>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</si>
  <si>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</si>
  <si>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</si>
  <si>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</si>
  <si>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</si>
  <si>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</si>
  <si>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</si>
  <si>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</si>
  <si>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</si>
  <si>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</si>
  <si>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</si>
  <si>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</si>
  <si>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</si>
  <si>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</si>
  <si>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</si>
  <si>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</si>
  <si>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</si>
  <si>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</si>
  <si>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</si>
  <si>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</si>
  <si>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</si>
  <si>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</si>
  <si>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</si>
  <si>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</si>
  <si>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</si>
  <si>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</si>
  <si>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</si>
  <si>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</si>
  <si>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</si>
  <si>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</si>
  <si>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</si>
  <si>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</si>
  <si>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</si>
  <si>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</si>
  <si>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</si>
  <si>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</si>
  <si>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</si>
  <si>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</si>
  <si>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</si>
  <si>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</si>
  <si>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</si>
  <si>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</si>
  <si>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</si>
  <si>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</si>
  <si>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</si>
  <si>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</si>
  <si>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</si>
  <si>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</si>
  <si>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</si>
  <si>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</si>
  <si>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</si>
  <si>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</si>
  <si>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</si>
  <si>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</si>
  <si>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</si>
  <si>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</si>
  <si>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</si>
  <si>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</si>
  <si>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</si>
  <si>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</si>
  <si>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</si>
  <si>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</si>
  <si>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</si>
  <si>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</si>
  <si>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</si>
  <si>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</si>
  <si>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</si>
  <si>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</si>
  <si>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</si>
  <si>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</si>
  <si>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</si>
  <si>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</si>
  <si>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</si>
  <si>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</si>
  <si>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</si>
  <si>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</si>
  <si>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</si>
  <si>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</si>
  <si>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</si>
  <si>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</si>
  <si>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</si>
  <si>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</si>
  <si>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</si>
  <si>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</si>
  <si>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</si>
  <si>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</si>
  <si>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</si>
  <si>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</si>
  <si>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</si>
  <si>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</si>
  <si>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</si>
  <si>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</si>
  <si>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</si>
  <si>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</si>
  <si>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</si>
  <si>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</si>
  <si>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</si>
  <si>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</si>
  <si>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</si>
  <si>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</si>
  <si>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</si>
  <si>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</si>
  <si>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</si>
  <si>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</si>
  <si>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</si>
  <si>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</si>
  <si>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</si>
  <si>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</si>
  <si>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</si>
  <si>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</si>
  <si>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</si>
  <si>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</si>
  <si>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</si>
  <si>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</si>
  <si>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</si>
  <si>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</si>
  <si>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</si>
  <si>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</si>
  <si>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</si>
  <si>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</si>
  <si>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</si>
  <si>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</si>
  <si>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</si>
  <si>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</si>
  <si>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</si>
  <si>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</si>
  <si>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</si>
  <si>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</si>
  <si>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</si>
  <si>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</si>
  <si>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</si>
  <si>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</si>
  <si>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</si>
  <si>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</si>
  <si>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</si>
  <si>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</si>
  <si>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</si>
  <si>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</si>
  <si>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</si>
  <si>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</si>
  <si>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</si>
  <si>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</si>
  <si>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</si>
  <si>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</si>
  <si>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</si>
  <si>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</si>
  <si>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</si>
  <si>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</si>
  <si>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</si>
  <si>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</si>
  <si>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</si>
  <si>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</si>
  <si>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</si>
  <si>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</si>
  <si>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</si>
  <si>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</si>
  <si>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</si>
  <si>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</si>
  <si>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</si>
  <si>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</si>
  <si>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</si>
  <si>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</si>
  <si>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</si>
  <si>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</si>
  <si>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</si>
  <si>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</si>
  <si>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</si>
  <si>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</si>
  <si>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</si>
  <si>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</si>
  <si>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</si>
  <si>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</si>
  <si>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</si>
  <si>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</si>
  <si>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</si>
  <si>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</si>
  <si>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</si>
  <si>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</si>
  <si>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</si>
  <si>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</si>
  <si>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</si>
  <si>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</si>
  <si>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</si>
  <si>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</si>
  <si>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</si>
  <si>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</si>
  <si>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</si>
  <si>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</si>
  <si>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</si>
  <si>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</si>
  <si>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</si>
  <si>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</si>
  <si>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</si>
  <si>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</si>
  <si>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</si>
  <si>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</si>
  <si>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</si>
  <si>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</si>
  <si>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</si>
  <si>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</si>
  <si>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</si>
  <si>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</si>
  <si>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</si>
  <si>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</si>
  <si>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</si>
  <si>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</si>
  <si>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</si>
  <si>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</si>
  <si>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</si>
  <si>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</si>
  <si>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</si>
  <si>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</si>
  <si>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</si>
  <si>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</si>
  <si>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</si>
  <si>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</si>
  <si>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</si>
  <si>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</si>
  <si>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</si>
  <si>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</si>
  <si>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</si>
  <si>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</si>
  <si>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</si>
  <si>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</si>
  <si>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</si>
  <si>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</si>
  <si>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</si>
  <si>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</si>
  <si>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</si>
  <si>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</si>
  <si>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</si>
  <si>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</si>
  <si>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</si>
  <si>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</si>
  <si>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</si>
  <si>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</si>
  <si>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</si>
  <si>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</si>
  <si>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</si>
  <si>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</si>
  <si>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</si>
  <si>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</si>
  <si>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</si>
  <si>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</si>
  <si>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</si>
  <si>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</si>
  <si>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</si>
  <si>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</si>
  <si>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</si>
  <si>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</si>
  <si>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</si>
  <si>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</si>
  <si>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</si>
  <si>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</si>
  <si>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</si>
  <si>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</si>
  <si>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</si>
  <si>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</si>
  <si>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</si>
  <si>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</si>
  <si>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</si>
  <si>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</si>
  <si>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</si>
  <si>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</si>
  <si>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</si>
  <si>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</si>
  <si>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</si>
  <si>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</si>
  <si>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</si>
  <si>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</si>
  <si>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</si>
  <si>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</si>
  <si>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</si>
  <si>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</si>
  <si>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</si>
  <si>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</si>
  <si>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</si>
  <si>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</si>
  <si>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</si>
  <si>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</si>
  <si>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</si>
  <si>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</si>
  <si>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</si>
  <si>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</si>
  <si>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</si>
  <si>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</si>
  <si>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</si>
  <si>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</si>
  <si>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</si>
  <si>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</si>
  <si>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</si>
  <si>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</si>
  <si>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</si>
  <si>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</si>
  <si>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</si>
  <si>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</si>
  <si>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</si>
  <si>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</si>
  <si>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</si>
  <si>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</si>
  <si>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</si>
  <si>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</si>
  <si>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</si>
  <si>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</si>
  <si>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</si>
  <si>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</si>
  <si>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</si>
  <si>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</si>
  <si>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</si>
  <si>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</si>
  <si>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</si>
  <si>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</si>
  <si>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</si>
  <si>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</si>
  <si>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</si>
  <si>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</si>
  <si>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</si>
  <si>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</si>
  <si>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</si>
  <si>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</si>
  <si>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</si>
  <si>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</si>
  <si>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</si>
  <si>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</si>
  <si>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</si>
  <si>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</si>
  <si>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</si>
  <si>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</si>
  <si>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</si>
  <si>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</si>
  <si>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</si>
  <si>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</si>
  <si>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</si>
  <si>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</si>
  <si>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</si>
  <si>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</si>
  <si>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</si>
  <si>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</si>
  <si>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</si>
  <si>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</si>
  <si>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</si>
  <si>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</si>
  <si>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</si>
  <si>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</si>
  <si>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</si>
  <si>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</si>
  <si>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</si>
  <si>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</si>
  <si>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</si>
  <si>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</si>
  <si>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</si>
  <si>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</si>
  <si>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</si>
  <si>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</si>
  <si>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</si>
  <si>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</si>
  <si>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</si>
  <si>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</si>
  <si>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</si>
  <si>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</si>
  <si>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</si>
  <si>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</si>
  <si>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</si>
  <si>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</si>
  <si>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</si>
  <si>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</si>
  <si>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</si>
  <si>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</si>
  <si>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</si>
  <si>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</si>
  <si>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</si>
  <si>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</si>
  <si>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</si>
  <si>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</si>
  <si>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</si>
  <si>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</si>
  <si>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</si>
  <si>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</si>
  <si>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</si>
  <si>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</si>
  <si>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</si>
  <si>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</si>
  <si>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</si>
  <si>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</si>
  <si>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</si>
  <si>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</si>
  <si>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</si>
  <si>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</si>
  <si>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</si>
  <si>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</si>
  <si>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</si>
  <si>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</si>
  <si>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</si>
  <si>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</si>
  <si>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</si>
  <si>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</si>
  <si>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</si>
  <si>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</si>
  <si>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</si>
  <si>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</si>
  <si>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</si>
  <si>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</si>
  <si>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</si>
  <si>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</si>
  <si>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</si>
  <si>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</si>
  <si>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</si>
  <si>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</si>
  <si>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</si>
  <si>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</si>
  <si>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</si>
  <si>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</si>
  <si>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</si>
  <si>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</si>
  <si>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</si>
  <si>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</si>
  <si>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</si>
  <si>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</si>
  <si>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</si>
  <si>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</si>
  <si>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</si>
  <si>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</si>
  <si>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</si>
  <si>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</si>
  <si>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</si>
  <si>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</si>
  <si>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</si>
  <si>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</si>
  <si>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</si>
  <si>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</si>
  <si>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</si>
  <si>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</si>
  <si>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</si>
  <si>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</si>
  <si>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</si>
  <si>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</si>
  <si>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</si>
  <si>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</si>
  <si>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</si>
  <si>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</si>
  <si>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</si>
  <si>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</si>
  <si>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</si>
  <si>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</si>
  <si>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</si>
  <si>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</si>
  <si>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</si>
  <si>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</si>
  <si>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</si>
  <si>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</si>
  <si>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</si>
  <si>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</si>
  <si>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</si>
  <si>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</si>
  <si>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</si>
  <si>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</si>
  <si>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</si>
  <si>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</si>
  <si>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</si>
  <si>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</si>
  <si>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</si>
  <si>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</si>
  <si>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</si>
  <si>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</si>
  <si>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</si>
  <si>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</si>
  <si>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</si>
  <si>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</si>
  <si>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</si>
  <si>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</si>
  <si>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</si>
  <si>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</si>
  <si>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</si>
  <si>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</si>
  <si>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</si>
  <si>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</si>
  <si>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</si>
  <si>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</si>
  <si>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</si>
  <si>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</si>
  <si>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</si>
  <si>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</si>
  <si>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</si>
  <si>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</si>
  <si>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</si>
  <si>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</si>
  <si>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</si>
  <si>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</si>
  <si>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</si>
  <si>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</si>
  <si>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</si>
  <si>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</si>
  <si>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</si>
  <si>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</si>
  <si>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</si>
  <si>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</si>
  <si>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</si>
  <si>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</si>
  <si>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</si>
  <si>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</si>
  <si>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</si>
  <si>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</si>
  <si>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</si>
  <si>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</si>
  <si>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</si>
  <si>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</si>
  <si>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</si>
  <si>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</si>
  <si>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</si>
  <si>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</si>
  <si>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</si>
  <si>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</si>
  <si>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</si>
  <si>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</si>
  <si>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</si>
  <si>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</si>
  <si>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</si>
  <si>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</si>
  <si>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</si>
  <si>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</si>
  <si>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</si>
  <si>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</si>
  <si>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</si>
  <si>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</si>
  <si>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</si>
  <si>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</si>
  <si>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</si>
  <si>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</si>
  <si>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</si>
  <si>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</si>
  <si>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</si>
  <si>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</si>
  <si>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</si>
  <si>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</si>
  <si>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</si>
  <si>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</si>
  <si>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</si>
  <si>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</si>
  <si>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</si>
  <si>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</si>
  <si>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</si>
  <si>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</si>
  <si>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</si>
  <si>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</si>
  <si>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</si>
  <si>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</si>
  <si>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</si>
  <si>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</si>
  <si>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</si>
  <si>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</si>
  <si>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</si>
  <si>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</si>
  <si>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</si>
  <si>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</si>
  <si>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</si>
  <si>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</si>
  <si>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</si>
  <si>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</si>
  <si>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</si>
  <si>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</si>
  <si>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</si>
  <si>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</si>
  <si>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</si>
  <si>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</si>
  <si>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</si>
  <si>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</si>
  <si>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</si>
  <si>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</si>
  <si>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</si>
  <si>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</si>
  <si>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</si>
  <si>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</si>
  <si>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</si>
  <si>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</si>
  <si>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</si>
  <si>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</si>
  <si>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</si>
  <si>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</si>
  <si>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</si>
  <si>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</si>
  <si>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</si>
  <si>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</si>
  <si>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</si>
  <si>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</si>
  <si>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</si>
  <si>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</si>
  <si>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</si>
  <si>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</si>
  <si>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</si>
  <si>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</si>
  <si>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</si>
  <si>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</si>
  <si>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</si>
  <si>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</si>
  <si>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</si>
  <si>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</si>
  <si>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</si>
  <si>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</si>
  <si>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</si>
  <si>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</si>
  <si>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</si>
  <si>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</si>
  <si>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</si>
  <si>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</si>
  <si>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</si>
  <si>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</si>
  <si>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</si>
  <si>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</si>
  <si>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</si>
  <si>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</si>
  <si>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</si>
  <si>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</si>
  <si>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</si>
  <si>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</si>
  <si>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</si>
  <si>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</si>
  <si>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</si>
  <si>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</si>
  <si>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</si>
  <si>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</si>
  <si>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</si>
  <si>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</si>
  <si>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</si>
  <si>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</si>
  <si>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</si>
  <si>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</si>
  <si>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</si>
  <si>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</si>
  <si>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</si>
  <si>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</si>
  <si>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</si>
  <si>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</si>
  <si>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</si>
  <si>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</si>
  <si>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</si>
  <si>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</si>
  <si>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</si>
  <si>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</si>
  <si>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</si>
  <si>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</si>
  <si>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</si>
  <si>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</si>
  <si>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</si>
  <si>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</si>
  <si>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</si>
  <si>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</si>
  <si>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</si>
  <si>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</si>
  <si>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</si>
  <si>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</si>
  <si>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</si>
  <si>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</si>
  <si>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</si>
  <si>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</si>
  <si>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</si>
  <si>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</si>
  <si>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</si>
  <si>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</si>
  <si>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</si>
  <si>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</si>
  <si>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</si>
  <si>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</si>
  <si>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</si>
  <si>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</si>
  <si>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</si>
  <si>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</si>
  <si>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</si>
  <si>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</si>
  <si>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</si>
  <si>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</si>
  <si>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</si>
  <si>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</si>
  <si>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</si>
  <si>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</si>
  <si>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</si>
  <si>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</si>
  <si>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</si>
  <si>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</si>
  <si>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</si>
  <si>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</si>
  <si>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</si>
  <si>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</si>
  <si>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</si>
  <si>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</si>
  <si>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</si>
  <si>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</si>
  <si>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</si>
  <si>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</si>
  <si>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</si>
  <si>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</si>
  <si>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</si>
  <si>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</si>
  <si>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</si>
  <si>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</si>
  <si>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</si>
  <si>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</si>
  <si>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</si>
  <si>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</si>
  <si>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</si>
  <si>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</si>
  <si>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</si>
  <si>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</si>
  <si>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</si>
  <si>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</si>
  <si>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</si>
  <si>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</si>
  <si>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</si>
  <si>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</si>
  <si>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</si>
  <si>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</si>
  <si>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</si>
  <si>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</si>
  <si>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</si>
  <si>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</si>
  <si>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</si>
  <si>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</si>
  <si>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</si>
  <si>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</si>
  <si>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</si>
  <si>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</si>
  <si>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</si>
  <si>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</si>
  <si>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</si>
  <si>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</si>
  <si>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</si>
  <si>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</si>
  <si>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</si>
  <si>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</si>
  <si>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</si>
  <si>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</si>
  <si>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</si>
  <si>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</si>
  <si>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</si>
  <si>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</si>
  <si>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</si>
  <si>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</si>
  <si>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</si>
  <si>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</si>
  <si>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</si>
  <si>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</si>
  <si>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</si>
  <si>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</si>
  <si>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</si>
  <si>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</si>
  <si>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</si>
  <si>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</si>
  <si>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</si>
  <si>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</si>
  <si>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</si>
  <si>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</si>
  <si>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</si>
  <si>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</si>
  <si>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</si>
  <si>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</si>
  <si>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</si>
  <si>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</si>
  <si>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</si>
  <si>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</si>
  <si>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</si>
  <si>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</si>
  <si>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</si>
  <si>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</si>
  <si>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</si>
  <si>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</si>
  <si>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</si>
  <si>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</si>
  <si>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</si>
  <si>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</si>
  <si>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</si>
  <si>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</si>
  <si>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</si>
  <si>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</si>
  <si>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</si>
  <si>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</si>
  <si>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</si>
  <si>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</si>
  <si>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</si>
  <si>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</si>
  <si>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</si>
  <si>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</si>
  <si>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</si>
  <si>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</si>
  <si>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</si>
  <si>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</si>
  <si>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</si>
  <si>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</si>
  <si>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</si>
  <si>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</si>
  <si>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</si>
  <si>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</si>
  <si>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</si>
  <si>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</si>
  <si>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</si>
  <si>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</si>
  <si>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</si>
  <si>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</si>
  <si>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</si>
  <si>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</si>
  <si>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</si>
  <si>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</si>
  <si>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</si>
  <si>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</si>
  <si>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</si>
  <si>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</si>
  <si>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</si>
  <si>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</si>
  <si>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</si>
  <si>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</si>
  <si>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</si>
  <si>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</si>
  <si>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</si>
  <si>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</si>
  <si>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</si>
  <si>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</si>
  <si>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</si>
  <si>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</si>
  <si>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</si>
  <si>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</si>
  <si>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</si>
  <si>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</si>
  <si>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</si>
  <si>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</si>
  <si>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</si>
  <si>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</si>
  <si>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</si>
  <si>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</si>
  <si>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</si>
  <si>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</si>
  <si>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</si>
  <si>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</si>
  <si>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</si>
  <si>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</si>
  <si>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</si>
  <si>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</si>
  <si>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</si>
  <si>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</si>
  <si>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</si>
  <si>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</si>
  <si>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</si>
  <si>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</si>
  <si>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</si>
  <si>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</si>
  <si>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</si>
  <si>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</si>
  <si>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</si>
  <si>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</si>
  <si>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</si>
  <si>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</si>
  <si>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</si>
  <si>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</si>
  <si>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</si>
  <si>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</si>
  <si>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</si>
  <si>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</si>
  <si>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</si>
  <si>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</si>
  <si>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</si>
  <si>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</si>
  <si>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</si>
  <si>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</si>
  <si>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</si>
  <si>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</si>
  <si>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</si>
  <si>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</si>
  <si>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</si>
  <si>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</si>
  <si>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</si>
  <si>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</si>
  <si>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</si>
  <si>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</si>
  <si>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</si>
  <si>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</si>
  <si>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</si>
  <si>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</si>
  <si>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</si>
  <si>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</si>
  <si>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</si>
  <si>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</si>
  <si>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</si>
  <si>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</si>
  <si>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</si>
  <si>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</si>
  <si>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</si>
  <si>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</si>
  <si>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</si>
  <si>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</si>
  <si>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</si>
  <si>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</si>
  <si>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</si>
  <si>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</si>
  <si>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</si>
  <si>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</si>
  <si>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</si>
  <si>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</si>
  <si>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</si>
  <si>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</si>
  <si>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</si>
  <si>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</si>
  <si>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</si>
  <si>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</si>
  <si>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</si>
  <si>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</si>
  <si>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</si>
  <si>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</si>
  <si>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</si>
  <si>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</si>
  <si>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</si>
  <si>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</si>
  <si>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</si>
  <si>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</si>
  <si>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</si>
  <si>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</si>
  <si>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</si>
  <si>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</si>
  <si>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</si>
  <si>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</si>
  <si>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</si>
  <si>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</si>
  <si>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</si>
  <si>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</si>
  <si>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</si>
  <si>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</si>
  <si>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</si>
  <si>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</si>
  <si>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</si>
  <si>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</si>
  <si>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</si>
  <si>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</si>
  <si>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</si>
  <si>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</si>
  <si>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</si>
  <si>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</si>
  <si>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</si>
  <si>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</si>
  <si>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</si>
  <si>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</si>
  <si>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</si>
  <si>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</si>
  <si>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</si>
  <si>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</si>
  <si>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</si>
  <si>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</si>
  <si>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</si>
  <si>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</si>
  <si>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</si>
  <si>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</si>
  <si>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</si>
  <si>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</si>
  <si>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</si>
  <si>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</si>
  <si>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</si>
  <si>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</si>
  <si>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</si>
  <si>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</si>
  <si>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</si>
  <si>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</si>
  <si>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</si>
  <si>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</si>
  <si>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</si>
  <si>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</si>
  <si>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</si>
  <si>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</si>
  <si>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</si>
  <si>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</si>
  <si>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</si>
  <si>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</si>
  <si>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</si>
  <si>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</si>
  <si>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</si>
  <si>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</si>
  <si>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</si>
  <si>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</si>
  <si>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</si>
  <si>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</si>
  <si>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</si>
  <si>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</si>
  <si>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</si>
  <si>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</si>
  <si>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</si>
  <si>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</si>
  <si>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</si>
  <si>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</si>
  <si>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</si>
  <si>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</si>
  <si>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</si>
  <si>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</si>
  <si>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</si>
  <si>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</si>
  <si>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</si>
  <si>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</si>
  <si>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</si>
  <si>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</si>
  <si>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</si>
  <si>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</si>
  <si>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</si>
  <si>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</si>
  <si>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</si>
  <si>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</si>
  <si>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</si>
  <si>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</si>
  <si>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</si>
  <si>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</si>
  <si>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</si>
  <si>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</si>
  <si>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</si>
  <si>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</si>
  <si>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</si>
  <si>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</si>
  <si>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</si>
  <si>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</si>
  <si>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</si>
  <si>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</si>
  <si>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</si>
  <si>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</si>
  <si>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</si>
  <si>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</si>
  <si>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</si>
  <si>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</si>
  <si>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</si>
  <si>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</si>
  <si>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</si>
  <si>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</si>
  <si>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</si>
  <si>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</si>
  <si>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</si>
  <si>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</si>
  <si>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</si>
  <si>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</si>
  <si>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</si>
  <si>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</si>
  <si>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</si>
  <si>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</si>
  <si>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</si>
  <si>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</si>
  <si>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</si>
  <si>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</si>
  <si>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</si>
  <si>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</si>
  <si>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</si>
  <si>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</si>
  <si>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</si>
  <si>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</si>
  <si>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</si>
  <si>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</si>
  <si>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</si>
  <si>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</si>
  <si>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</si>
  <si>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</si>
  <si>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</si>
  <si>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</si>
  <si>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</si>
  <si>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</si>
  <si>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</si>
  <si>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</si>
  <si>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</si>
  <si>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</si>
  <si>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</si>
  <si>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</si>
  <si>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</si>
  <si>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</si>
  <si>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</si>
  <si>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</si>
  <si>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</si>
  <si>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</si>
  <si>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</si>
  <si>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</si>
  <si>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</si>
  <si>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</si>
  <si>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</si>
  <si>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</si>
  <si>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</si>
  <si>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</si>
  <si>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</si>
  <si>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</si>
  <si>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</si>
  <si>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</si>
  <si>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</si>
  <si>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</si>
  <si>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</si>
  <si>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</si>
  <si>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</si>
  <si>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</si>
  <si>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</si>
  <si>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</si>
  <si>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</si>
  <si>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</si>
  <si>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</si>
  <si>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</si>
  <si>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</si>
  <si>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</si>
  <si>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</si>
  <si>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</si>
  <si>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</si>
  <si>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</si>
  <si>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</si>
  <si>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</si>
  <si>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</si>
  <si>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</si>
  <si>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</si>
  <si>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</si>
  <si>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</si>
  <si>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</si>
  <si>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</si>
  <si>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</si>
  <si>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</si>
  <si>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</si>
  <si>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</si>
  <si>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</si>
  <si>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</si>
  <si>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</si>
  <si>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</si>
  <si>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</si>
  <si>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</si>
  <si>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</si>
  <si>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</si>
  <si>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</si>
  <si>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</si>
  <si>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</si>
  <si>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</si>
  <si>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</si>
  <si>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</si>
  <si>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</si>
  <si>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</si>
  <si>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</si>
  <si>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</si>
  <si>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</si>
  <si>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</si>
  <si>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</si>
  <si>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</si>
  <si>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</si>
  <si>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</si>
  <si>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</si>
  <si>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</si>
  <si>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</si>
  <si>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</si>
  <si>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</si>
  <si>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</si>
  <si>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</si>
  <si>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</si>
  <si>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</si>
  <si>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</si>
  <si>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</si>
  <si>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</si>
  <si>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</si>
  <si>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</si>
  <si>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</si>
  <si>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</si>
  <si>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</si>
  <si>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</si>
  <si>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</si>
  <si>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</si>
  <si>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</si>
  <si>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</si>
  <si>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</si>
  <si>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</si>
  <si>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</si>
  <si>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</si>
  <si>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</si>
  <si>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</si>
  <si>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</si>
  <si>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</si>
  <si>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</si>
  <si>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</si>
  <si>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</si>
  <si>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</si>
  <si>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</si>
  <si>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</si>
  <si>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</si>
  <si>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</si>
  <si>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</si>
  <si>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</si>
  <si>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</si>
  <si>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</si>
  <si>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</si>
  <si>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</si>
  <si>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</si>
  <si>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</si>
  <si>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</si>
  <si>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</si>
  <si>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</si>
  <si>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</si>
  <si>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</si>
  <si>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</si>
  <si>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</si>
  <si>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</si>
  <si>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</si>
  <si>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</si>
  <si>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</si>
  <si>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</si>
  <si>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</si>
  <si>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</si>
  <si>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</si>
  <si>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</si>
  <si>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</si>
  <si>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</si>
  <si>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</si>
  <si>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</si>
  <si>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</si>
  <si>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</si>
  <si>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</si>
  <si>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</si>
  <si>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</si>
  <si>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</si>
  <si>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</si>
  <si>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</si>
  <si>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</si>
  <si>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</si>
  <si>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</si>
  <si>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</si>
  <si>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</si>
  <si>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</si>
  <si>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</si>
  <si>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</si>
  <si>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</si>
  <si>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</si>
  <si>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</si>
  <si>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</si>
  <si>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</si>
  <si>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</si>
  <si>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</si>
  <si>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</si>
  <si>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</si>
  <si>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</si>
  <si>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</si>
  <si>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</si>
  <si>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</si>
  <si>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</si>
  <si>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</si>
  <si>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</si>
  <si>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</si>
  <si>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</si>
  <si>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</si>
  <si>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</si>
  <si>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</si>
  <si>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</si>
  <si>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</si>
  <si>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</si>
  <si>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</si>
  <si>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</si>
  <si>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</si>
  <si>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</si>
  <si>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</si>
  <si>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</si>
  <si>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</si>
  <si>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</si>
  <si>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</si>
  <si>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</si>
  <si>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</si>
  <si>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</si>
  <si>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</si>
  <si>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</si>
  <si>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</si>
  <si>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</si>
  <si>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</si>
  <si>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</si>
  <si>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</si>
  <si>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</si>
  <si>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</si>
  <si>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</si>
  <si>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</si>
  <si>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</si>
  <si>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</si>
  <si>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</si>
  <si>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</si>
  <si>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</si>
  <si>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</si>
  <si>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</si>
  <si>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</si>
  <si>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</si>
  <si>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</si>
  <si>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</si>
  <si>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</si>
  <si>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</si>
  <si>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</si>
  <si>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</si>
  <si>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</si>
  <si>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</si>
  <si>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</si>
  <si>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</si>
  <si>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</si>
  <si>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</si>
  <si>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</si>
  <si>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</si>
  <si>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</si>
  <si>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</si>
  <si>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</si>
  <si>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</si>
  <si>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</si>
  <si>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</si>
  <si>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</si>
  <si>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</si>
  <si>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</si>
  <si>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</si>
  <si>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</si>
  <si>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</si>
  <si>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</si>
  <si>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</si>
  <si>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</si>
  <si>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</si>
  <si>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</si>
  <si>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</si>
  <si>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</si>
  <si>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</si>
  <si>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</si>
  <si>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</si>
  <si>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</si>
  <si>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</si>
  <si>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</si>
  <si>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</si>
  <si>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</si>
  <si>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</si>
  <si>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</si>
  <si>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</si>
  <si>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</si>
  <si>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</si>
  <si>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</si>
  <si>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</si>
  <si>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</si>
  <si>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</si>
  <si>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</si>
  <si>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</si>
  <si>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</si>
  <si>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</si>
  <si>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</si>
  <si>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</si>
  <si>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</si>
  <si>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</si>
  <si>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</si>
  <si>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</si>
  <si>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</si>
  <si>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</si>
  <si>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</si>
  <si>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</si>
  <si>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</si>
  <si>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</si>
  <si>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</si>
  <si>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</si>
  <si>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</si>
  <si>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</si>
  <si>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</si>
  <si>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</si>
  <si>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</si>
  <si>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</si>
  <si>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</si>
  <si>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</si>
  <si>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</si>
  <si>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</si>
  <si>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</si>
  <si>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</si>
  <si>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</si>
  <si>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</si>
  <si>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</si>
  <si>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</si>
  <si>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</si>
  <si>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</si>
  <si>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</si>
  <si>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</si>
  <si>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</si>
  <si>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</si>
  <si>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</si>
  <si>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</si>
  <si>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</si>
  <si>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</si>
  <si>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</si>
  <si>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</si>
  <si>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</si>
  <si>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</si>
  <si>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</si>
  <si>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</si>
  <si>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</si>
  <si>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</si>
  <si>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</si>
  <si>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</si>
  <si>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</si>
  <si>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</si>
  <si>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</si>
  <si>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</si>
  <si>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</si>
  <si>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</si>
  <si>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</si>
  <si>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</si>
  <si>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</si>
  <si>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</si>
  <si>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</si>
  <si>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</si>
  <si>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</si>
  <si>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</si>
  <si>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</si>
  <si>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</si>
  <si>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</si>
  <si>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</si>
  <si>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</si>
  <si>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</si>
  <si>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</si>
  <si>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</si>
  <si>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</si>
  <si>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</si>
  <si>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</si>
  <si>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</si>
  <si>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</si>
  <si>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</si>
  <si>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</si>
  <si>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</si>
  <si>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</si>
  <si>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</si>
  <si>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</si>
  <si>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</si>
  <si>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</si>
  <si>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</si>
  <si>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</si>
  <si>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</si>
  <si>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</si>
  <si>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</si>
  <si>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</si>
  <si>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</si>
  <si>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</si>
  <si>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</si>
  <si>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</si>
  <si>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</si>
  <si>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</si>
  <si>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</si>
  <si>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</si>
  <si>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</si>
  <si>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</si>
  <si>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</si>
  <si>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</si>
  <si>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</si>
  <si>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</si>
  <si>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</si>
  <si>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</si>
  <si>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</si>
  <si>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</si>
  <si>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</si>
  <si>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</si>
  <si>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</si>
  <si>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</si>
  <si>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</si>
  <si>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</si>
  <si>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</si>
  <si>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</si>
  <si>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</si>
  <si>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</si>
  <si>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</si>
  <si>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</si>
  <si>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</si>
  <si>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</si>
  <si>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</si>
  <si>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</si>
  <si>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</si>
  <si>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</si>
  <si>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</si>
  <si>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</si>
  <si>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</si>
  <si>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</si>
  <si>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</si>
  <si>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</si>
  <si>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</si>
  <si>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</si>
  <si>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</si>
  <si>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</si>
  <si>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</si>
  <si>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</si>
  <si>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</si>
  <si>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</si>
  <si>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</si>
  <si>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</si>
  <si>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</si>
  <si>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</si>
  <si>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</si>
  <si>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</si>
  <si>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</si>
  <si>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</si>
  <si>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</si>
  <si>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</si>
  <si>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</si>
  <si>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</si>
  <si>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</si>
  <si>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</si>
  <si>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</si>
  <si>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</si>
  <si>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</si>
  <si>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</si>
  <si>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</si>
  <si>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</si>
  <si>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</si>
  <si>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</si>
  <si>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</si>
  <si>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</si>
  <si>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</si>
  <si>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</si>
  <si>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</si>
  <si>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</si>
  <si>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</si>
  <si>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</si>
  <si>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</si>
  <si>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</si>
  <si>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</si>
  <si>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</si>
  <si>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</si>
  <si>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</si>
  <si>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</si>
  <si>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</si>
  <si>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</si>
  <si>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</si>
  <si>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</si>
  <si>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</si>
  <si>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</si>
  <si>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</si>
  <si>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</si>
  <si>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</si>
  <si>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</si>
  <si>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</si>
  <si>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</si>
  <si>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</si>
  <si>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</si>
  <si>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</si>
  <si>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</si>
  <si>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</si>
  <si>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</si>
  <si>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</si>
  <si>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</si>
  <si>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</si>
  <si>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</si>
  <si>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</si>
  <si>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</si>
  <si>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</si>
  <si>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</si>
  <si>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</si>
  <si>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</si>
  <si>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</si>
  <si>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</si>
  <si>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</si>
  <si>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</si>
  <si>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</si>
  <si>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</si>
  <si>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</si>
  <si>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</si>
  <si>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</si>
  <si>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</si>
  <si>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</si>
  <si>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</si>
  <si>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</si>
  <si>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</si>
  <si>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</si>
  <si>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</si>
  <si>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</si>
  <si>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</si>
  <si>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</si>
  <si>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</si>
  <si>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</si>
  <si>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</si>
  <si>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</si>
  <si>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</si>
  <si>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</si>
  <si>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</si>
  <si>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</si>
  <si>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</si>
  <si>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</si>
  <si>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</si>
  <si>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</si>
  <si>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</si>
  <si>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</si>
  <si>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</si>
  <si>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</si>
  <si>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</si>
  <si>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</si>
  <si>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</si>
  <si>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</si>
  <si>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</si>
  <si>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</si>
  <si>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</si>
  <si>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</si>
  <si>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</si>
  <si>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</si>
  <si>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</si>
  <si>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</si>
  <si>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</si>
  <si>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</si>
  <si>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</si>
  <si>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</si>
  <si>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</si>
  <si>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</si>
  <si>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</si>
  <si>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</si>
  <si>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</si>
  <si>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</si>
  <si>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</si>
  <si>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</si>
  <si>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</si>
  <si>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</si>
  <si>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</si>
  <si>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</si>
  <si>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</si>
  <si>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</si>
  <si>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</si>
  <si>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</si>
  <si>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</si>
  <si>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</si>
  <si>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</si>
  <si>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</si>
  <si>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</si>
  <si>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</si>
  <si>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</si>
  <si>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</si>
  <si>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</si>
  <si>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</si>
  <si>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</si>
  <si>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</si>
  <si>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</si>
  <si>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</si>
  <si>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</si>
  <si>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</si>
  <si>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</si>
  <si>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</si>
  <si>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</si>
  <si>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</si>
  <si>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</si>
  <si>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</si>
  <si>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</si>
  <si>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</si>
  <si>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</si>
  <si>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</si>
  <si>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</si>
  <si>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</si>
  <si>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</si>
  <si>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</si>
  <si>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</si>
  <si>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</si>
  <si>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</si>
  <si>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</si>
  <si>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</si>
  <si>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</si>
  <si>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</si>
  <si>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</si>
  <si>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</si>
  <si>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</si>
  <si>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</si>
  <si>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</si>
  <si>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</si>
  <si>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</si>
  <si>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</si>
  <si>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</si>
  <si>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</si>
  <si>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</si>
  <si>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</si>
  <si>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</si>
  <si>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</si>
  <si>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</si>
  <si>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</si>
  <si>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</si>
  <si>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</si>
  <si>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</si>
  <si>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</si>
  <si>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</si>
  <si>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</si>
  <si>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</si>
  <si>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</si>
  <si>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</si>
  <si>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</si>
  <si>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</si>
  <si>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</si>
  <si>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</si>
  <si>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</si>
  <si>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</si>
  <si>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</si>
  <si>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</si>
  <si>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</si>
  <si>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</si>
  <si>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</si>
  <si>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</si>
  <si>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</si>
  <si>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</si>
  <si>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</si>
  <si>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</si>
  <si>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</si>
  <si>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</si>
  <si>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</si>
  <si>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</si>
  <si>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</si>
  <si>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</si>
  <si>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</si>
  <si>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</si>
  <si>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</si>
  <si>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</si>
  <si>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</si>
  <si>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</si>
  <si>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</si>
  <si>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</si>
  <si>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</si>
  <si>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</si>
  <si>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</si>
  <si>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</si>
  <si>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</si>
  <si>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</si>
  <si>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</si>
  <si>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</si>
  <si>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</si>
  <si>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</si>
  <si>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</si>
  <si>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</si>
  <si>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</si>
  <si>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</si>
  <si>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</si>
  <si>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</si>
  <si>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</si>
  <si>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</si>
  <si>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</si>
  <si>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</si>
  <si>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</si>
  <si>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</si>
  <si>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</si>
  <si>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</si>
  <si>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</si>
  <si>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</si>
  <si>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</si>
  <si>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</si>
  <si>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</si>
  <si>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</si>
  <si>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</si>
  <si>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</si>
  <si>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</si>
  <si>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</si>
  <si>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</si>
  <si>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</si>
  <si>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</si>
  <si>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</si>
  <si>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</si>
  <si>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</si>
  <si>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</si>
  <si>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</si>
  <si>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</si>
  <si>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</si>
  <si>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</si>
  <si>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</si>
  <si>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</si>
  <si>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</si>
  <si>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</si>
  <si>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</si>
  <si>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</si>
  <si>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</si>
  <si>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</si>
  <si>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</si>
  <si>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</si>
  <si>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</si>
  <si>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</si>
  <si>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</si>
  <si>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</si>
  <si>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</si>
  <si>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</si>
  <si>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</si>
  <si>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</si>
  <si>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</si>
  <si>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</si>
  <si>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</si>
  <si>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</si>
  <si>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</si>
  <si>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</si>
  <si>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</si>
  <si>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</si>
  <si>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</si>
  <si>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</si>
  <si>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</si>
  <si>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</si>
  <si>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</si>
  <si>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</si>
  <si>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</si>
  <si>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</si>
  <si>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</si>
  <si>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</si>
  <si>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</si>
  <si>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</si>
  <si>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</si>
  <si>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</si>
  <si>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</si>
  <si>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</si>
  <si>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</si>
  <si>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</si>
  <si>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</si>
  <si>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</si>
  <si>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</si>
  <si>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</si>
  <si>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</si>
  <si>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</si>
  <si>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</si>
  <si>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</si>
  <si>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</si>
  <si>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</si>
  <si>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</si>
  <si>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</si>
  <si>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</si>
  <si>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</si>
  <si>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</si>
  <si>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</si>
  <si>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</si>
  <si>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</si>
  <si>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</si>
  <si>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</si>
  <si>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</si>
  <si>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</si>
  <si>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</si>
  <si>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</si>
  <si>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</si>
  <si>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</si>
  <si>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</si>
  <si>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</si>
  <si>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</si>
  <si>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</si>
  <si>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</si>
  <si>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</si>
  <si>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</si>
  <si>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</si>
  <si>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</si>
  <si>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</si>
  <si>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</si>
  <si>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</si>
  <si>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</si>
  <si>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</si>
  <si>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</si>
  <si>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</si>
  <si>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</si>
  <si>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</si>
  <si>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</si>
  <si>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</si>
  <si>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</si>
  <si>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</si>
  <si>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</si>
  <si>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</si>
  <si>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</si>
  <si>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</si>
  <si>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</si>
  <si>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</si>
  <si>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</si>
  <si>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</si>
  <si>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</si>
  <si>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</si>
  <si>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</si>
  <si>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</si>
  <si>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</si>
  <si>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</si>
  <si>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</si>
  <si>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</si>
  <si>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</si>
  <si>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</si>
  <si>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</si>
  <si>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</si>
  <si>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</si>
  <si>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</si>
  <si>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</si>
  <si>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</si>
  <si>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</si>
  <si>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</si>
  <si>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</si>
  <si>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</si>
  <si>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</si>
  <si>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</si>
  <si>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</si>
  <si>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</si>
  <si>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</si>
  <si>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</si>
  <si>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</si>
  <si>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</si>
  <si>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</si>
  <si>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</si>
  <si>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</si>
  <si>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</si>
  <si>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</si>
  <si>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</si>
  <si>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</si>
  <si>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</si>
  <si>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</si>
  <si>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</si>
  <si>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</si>
  <si>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</si>
  <si>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</si>
  <si>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</si>
  <si>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</si>
  <si>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</si>
  <si>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</si>
  <si>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</si>
  <si>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</si>
  <si>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</si>
  <si>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</si>
  <si>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</si>
  <si>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</si>
  <si>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</si>
  <si>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</si>
  <si>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</si>
  <si>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</si>
  <si>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</si>
  <si>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</si>
  <si>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</si>
  <si>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</si>
  <si>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</si>
  <si>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</si>
  <si>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</si>
  <si>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</si>
  <si>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</si>
  <si>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</si>
  <si>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</si>
  <si>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</si>
  <si>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</si>
  <si>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</si>
  <si>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</si>
  <si>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</si>
  <si>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</si>
  <si>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</si>
  <si>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</si>
  <si>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</si>
  <si>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</si>
  <si>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</si>
  <si>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</si>
  <si>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</si>
  <si>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</si>
  <si>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</si>
  <si>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</si>
  <si>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</si>
  <si>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</si>
  <si>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</si>
  <si>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</si>
  <si>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</si>
  <si>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</si>
  <si>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</si>
  <si>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</si>
  <si>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</si>
  <si>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</si>
  <si>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</si>
  <si>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</si>
  <si>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</si>
  <si>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</si>
  <si>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</si>
  <si>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</si>
  <si>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</si>
  <si>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</si>
  <si>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</si>
  <si>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</si>
  <si>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</si>
  <si>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</si>
  <si>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</si>
  <si>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</si>
  <si>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</si>
  <si>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</si>
  <si>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</si>
  <si>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</si>
  <si>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</si>
  <si>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</si>
  <si>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</si>
  <si>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</si>
  <si>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</si>
  <si>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</si>
  <si>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</si>
  <si>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</si>
  <si>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</si>
  <si>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</si>
  <si>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</si>
  <si>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</si>
  <si>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</si>
  <si>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</si>
  <si>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</si>
  <si>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</si>
  <si>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</si>
  <si>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</si>
  <si>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</si>
  <si>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</si>
  <si>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</si>
  <si>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</si>
  <si>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</si>
  <si>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</si>
  <si>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</si>
  <si>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</si>
  <si>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</si>
  <si>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</si>
  <si>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</si>
  <si>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</si>
  <si>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</si>
  <si>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</si>
  <si>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</si>
  <si>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</si>
  <si>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</si>
  <si>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</si>
  <si>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</si>
  <si>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</si>
  <si>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</si>
  <si>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</si>
  <si>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</si>
  <si>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</si>
  <si>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</si>
  <si>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</si>
  <si>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</si>
  <si>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</si>
  <si>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</si>
  <si>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</si>
  <si>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</si>
  <si>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</si>
  <si>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</si>
  <si>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</si>
  <si>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</si>
  <si>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</si>
  <si>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</si>
  <si>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</si>
  <si>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</si>
  <si>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</si>
  <si>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</si>
  <si>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</si>
  <si>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</si>
  <si>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</si>
  <si>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</si>
  <si>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</si>
  <si>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</si>
  <si>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</si>
  <si>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</si>
  <si>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</si>
  <si>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</si>
  <si>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</si>
  <si>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</si>
  <si>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</si>
  <si>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</si>
  <si>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</si>
  <si>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</si>
  <si>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</si>
  <si>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</si>
  <si>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</si>
  <si>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</si>
  <si>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</si>
  <si>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</si>
  <si>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</si>
  <si>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</si>
  <si>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</si>
  <si>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</si>
  <si>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</si>
  <si>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</si>
  <si>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</si>
  <si>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</si>
  <si>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</si>
  <si>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</si>
  <si>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</si>
  <si>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</si>
  <si>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</si>
  <si>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</si>
  <si>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</si>
  <si>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</si>
  <si>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</si>
  <si>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</si>
  <si>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</si>
  <si>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</si>
  <si>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</si>
  <si>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</si>
  <si>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</si>
  <si>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</si>
  <si>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</si>
  <si>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</si>
  <si>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</si>
  <si>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</si>
  <si>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</si>
  <si>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</si>
  <si>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</si>
  <si>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</si>
  <si>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</si>
  <si>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</si>
  <si>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</si>
  <si>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</si>
  <si>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</si>
  <si>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</si>
  <si>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</si>
  <si>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</si>
  <si>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</si>
  <si>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</si>
  <si>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</si>
  <si>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</si>
  <si>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</si>
  <si>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</si>
  <si>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</si>
  <si>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</si>
  <si>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</si>
  <si>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</si>
  <si>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</si>
  <si>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</si>
  <si>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</si>
  <si>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</si>
  <si>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</si>
  <si>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</si>
  <si>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</si>
  <si>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</si>
  <si>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</si>
  <si>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</si>
  <si>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</si>
  <si>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</si>
  <si>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</si>
  <si>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</si>
  <si>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</si>
  <si>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</si>
  <si>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</si>
  <si>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</si>
  <si>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</si>
  <si>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</si>
  <si>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</si>
  <si>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</si>
  <si>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</si>
  <si>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</si>
  <si>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</si>
  <si>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</si>
  <si>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</si>
  <si>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</si>
  <si>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</si>
  <si>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</si>
  <si>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</si>
  <si>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</si>
  <si>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</si>
  <si>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</si>
  <si>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</si>
  <si>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</si>
  <si>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</si>
  <si>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</si>
  <si>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</si>
  <si>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</si>
  <si>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</si>
  <si>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</si>
  <si>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</si>
  <si>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</si>
  <si>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</si>
  <si>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</si>
  <si>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</si>
  <si>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</si>
  <si>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</si>
  <si>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</si>
  <si>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</si>
  <si>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</si>
  <si>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</si>
  <si>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</si>
  <si>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</si>
  <si>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</si>
  <si>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</si>
  <si>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</si>
  <si>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</si>
  <si>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</si>
  <si>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</si>
  <si>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</si>
  <si>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</si>
  <si>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</si>
  <si>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</si>
  <si>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</si>
  <si>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</si>
  <si>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</si>
  <si>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</si>
  <si>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</si>
  <si>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</si>
  <si>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</si>
  <si>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</si>
  <si>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</si>
  <si>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</si>
  <si>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</si>
  <si>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</si>
  <si>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</si>
  <si>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</si>
  <si>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</si>
  <si>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</si>
  <si>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</si>
  <si>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</si>
  <si>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</si>
  <si>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</si>
  <si>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</si>
  <si>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</si>
  <si>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</si>
  <si>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</si>
  <si>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</si>
  <si>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</si>
  <si>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</si>
  <si>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</si>
  <si>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</si>
  <si>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</si>
  <si>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</si>
  <si>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</si>
  <si>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</si>
  <si>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</si>
  <si>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</si>
  <si>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</si>
  <si>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</si>
  <si>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</si>
  <si>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</si>
  <si>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</si>
  <si>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</si>
  <si>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</si>
  <si>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</si>
  <si>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</si>
  <si>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</si>
  <si>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</si>
  <si>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</si>
  <si>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</si>
  <si>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</si>
  <si>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</si>
  <si>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</si>
  <si>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</si>
  <si>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</si>
  <si>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</si>
  <si>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</si>
  <si>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</si>
  <si>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</si>
  <si>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</si>
  <si>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</si>
  <si>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</si>
  <si>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</si>
  <si>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</si>
  <si>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</si>
  <si>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</si>
  <si>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</si>
  <si>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</si>
  <si>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</si>
  <si>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</si>
  <si>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</si>
  <si>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</si>
  <si>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</si>
  <si>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</si>
  <si>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</si>
  <si>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</si>
  <si>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</si>
  <si>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</si>
  <si>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</si>
  <si>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</si>
  <si>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</si>
  <si>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</si>
  <si>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</si>
  <si>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</si>
  <si>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</si>
  <si>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</si>
  <si>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</si>
  <si>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</si>
  <si>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</si>
  <si>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</si>
  <si>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</si>
  <si>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</si>
  <si>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</si>
  <si>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</si>
  <si>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</si>
  <si>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</si>
  <si>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</si>
  <si>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</si>
  <si>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</si>
  <si>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</si>
  <si>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</si>
  <si>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</si>
  <si>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</si>
  <si>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</si>
  <si>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</si>
  <si>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</si>
  <si>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</si>
  <si>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</si>
  <si>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</si>
  <si>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</si>
  <si>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</si>
  <si>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</si>
  <si>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</si>
  <si>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</si>
  <si>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</si>
  <si>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</si>
  <si>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</si>
  <si>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</si>
  <si>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</si>
  <si>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</si>
  <si>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</si>
  <si>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</si>
  <si>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</si>
  <si>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</si>
  <si>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</si>
  <si>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</si>
  <si>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</si>
  <si>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</si>
  <si>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</si>
  <si>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</si>
  <si>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</si>
  <si>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</si>
  <si>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</si>
  <si>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</si>
  <si>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</si>
  <si>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</si>
  <si>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</si>
  <si>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</si>
  <si>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</si>
  <si>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</si>
  <si>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</si>
  <si>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</si>
  <si>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</si>
  <si>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</si>
  <si>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</si>
  <si>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</si>
  <si>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</si>
  <si>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</si>
  <si>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</si>
  <si>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</si>
  <si>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</si>
  <si>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</si>
  <si>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</si>
  <si>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</si>
  <si>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</si>
  <si>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</si>
  <si>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</si>
  <si>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</si>
  <si>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</si>
  <si>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</si>
  <si>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</si>
  <si>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</si>
  <si>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</si>
  <si>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</si>
  <si>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</si>
  <si>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</si>
  <si>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</si>
  <si>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</si>
  <si>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</si>
  <si>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</si>
  <si>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</si>
  <si>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</si>
  <si>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</si>
  <si>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</si>
  <si>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</si>
  <si>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</si>
  <si>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</si>
  <si>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</si>
  <si>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</si>
  <si>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</si>
  <si>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</si>
  <si>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</si>
  <si>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</si>
  <si>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</si>
  <si>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</si>
  <si>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</si>
  <si>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</si>
  <si>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</si>
  <si>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</si>
  <si>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</si>
  <si>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</si>
  <si>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</si>
  <si>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</si>
  <si>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</si>
  <si>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</si>
  <si>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</si>
  <si>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</si>
  <si>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</si>
  <si>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</si>
  <si>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</si>
  <si>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</si>
  <si>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</si>
  <si>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</si>
  <si>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</si>
  <si>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</si>
  <si>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</si>
  <si>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</si>
  <si>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</si>
  <si>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</si>
  <si>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</si>
  <si>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</si>
  <si>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</si>
  <si>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</si>
  <si>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</si>
  <si>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</si>
  <si>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</si>
  <si>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</si>
  <si>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</si>
  <si>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</si>
  <si>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</si>
  <si>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</si>
  <si>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</si>
  <si>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</si>
  <si>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</si>
  <si>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</si>
  <si>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</si>
  <si>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</si>
  <si>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</si>
  <si>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</si>
  <si>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</si>
  <si>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</si>
  <si>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</si>
  <si>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</si>
  <si>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</si>
  <si>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</si>
  <si>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</si>
  <si>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</si>
  <si>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</si>
  <si>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</si>
  <si>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</si>
  <si>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</si>
  <si>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</si>
  <si>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</si>
  <si>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</si>
  <si>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</si>
  <si>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</si>
  <si>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</si>
  <si>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</si>
  <si>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</si>
  <si>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</si>
  <si>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</si>
  <si>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</si>
  <si>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</si>
  <si>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</si>
  <si>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</si>
  <si>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</si>
  <si>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</si>
  <si>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</si>
  <si>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</si>
  <si>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</si>
  <si>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</si>
  <si>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</si>
  <si>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</si>
  <si>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</si>
  <si>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</si>
  <si>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</si>
  <si>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</si>
  <si>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</si>
  <si>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</si>
  <si>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</si>
  <si>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</si>
  <si>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</si>
  <si>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</si>
  <si>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</si>
  <si>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</si>
  <si>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</si>
  <si>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</si>
  <si>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</si>
  <si>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</si>
  <si>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</si>
  <si>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</si>
  <si>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</si>
  <si>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</si>
  <si>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</si>
  <si>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</si>
  <si>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</si>
  <si>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</si>
  <si>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</si>
  <si>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</si>
  <si>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</si>
  <si>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</si>
  <si>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</si>
  <si>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</si>
  <si>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</si>
  <si>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</si>
  <si>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</si>
  <si>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</si>
  <si>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</si>
  <si>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</si>
  <si>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</si>
  <si>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</si>
  <si>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</si>
  <si>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</si>
  <si>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</si>
  <si>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</si>
  <si>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</si>
  <si>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</si>
  <si>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</si>
  <si>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</si>
  <si>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</si>
  <si>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</si>
  <si>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</si>
  <si>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</si>
  <si>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</si>
  <si>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</si>
  <si>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</si>
  <si>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</si>
  <si>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</si>
  <si>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</si>
  <si>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</si>
  <si>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</si>
  <si>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</si>
  <si>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</si>
  <si>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</si>
  <si>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</si>
  <si>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</si>
  <si>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</si>
  <si>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</si>
  <si>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</si>
  <si>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</si>
  <si>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</si>
  <si>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</si>
  <si>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</si>
  <si>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</si>
  <si>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</si>
  <si>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</si>
  <si>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</si>
  <si>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</si>
  <si>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</si>
  <si>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</si>
  <si>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</si>
  <si>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</si>
  <si>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</si>
  <si>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</si>
  <si>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</si>
  <si>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</si>
  <si>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</si>
  <si>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</si>
  <si>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</si>
  <si>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</si>
  <si>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</si>
  <si>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</si>
  <si>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</si>
  <si>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</si>
  <si>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</si>
  <si>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</si>
  <si>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</si>
  <si>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</si>
  <si>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</si>
  <si>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</si>
  <si>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</si>
  <si>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</si>
  <si>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</si>
  <si>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</si>
  <si>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</si>
  <si>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</si>
  <si>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</si>
  <si>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</si>
  <si>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</si>
  <si>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</si>
  <si>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</si>
  <si>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</si>
  <si>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</si>
  <si>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</si>
  <si>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</si>
  <si>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</si>
  <si>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</si>
  <si>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</si>
  <si>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</si>
  <si>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</si>
  <si>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</si>
  <si>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</si>
  <si>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</si>
  <si>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</si>
  <si>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</si>
  <si>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</si>
  <si>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</si>
  <si>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</si>
  <si>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</si>
  <si>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</si>
  <si>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</si>
  <si>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</si>
  <si>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</si>
  <si>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</si>
  <si>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</si>
  <si>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</si>
  <si>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</si>
  <si>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</si>
  <si>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</si>
  <si>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</si>
  <si>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</si>
  <si>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</si>
  <si>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</si>
  <si>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</si>
  <si>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</si>
  <si>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</si>
  <si>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</si>
  <si>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</si>
  <si>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</si>
  <si>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</si>
  <si>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</si>
  <si>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</si>
  <si>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</si>
  <si>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</si>
  <si>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</si>
  <si>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</si>
  <si>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</si>
  <si>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</si>
  <si>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</si>
  <si>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</si>
  <si>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</si>
  <si>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</si>
  <si>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</si>
  <si>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</si>
  <si>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</si>
  <si>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</si>
  <si>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</si>
  <si>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</si>
  <si>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</si>
  <si>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</si>
  <si>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</si>
  <si>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</si>
  <si>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</si>
  <si>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</si>
  <si>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</si>
  <si>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</si>
  <si>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</si>
  <si>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</si>
  <si>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</si>
  <si>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</si>
  <si>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</si>
  <si>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</si>
  <si>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</si>
  <si>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</si>
  <si>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</si>
  <si>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</si>
  <si>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</si>
  <si>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</si>
  <si>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</si>
  <si>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</si>
  <si>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</si>
  <si>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</si>
  <si>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</si>
  <si>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</si>
  <si>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</si>
  <si>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</si>
  <si>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</si>
  <si>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</si>
  <si>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</si>
  <si>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</si>
  <si>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</si>
  <si>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</si>
  <si>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</si>
  <si>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</si>
  <si>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</si>
  <si>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</si>
  <si>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</si>
  <si>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</si>
  <si>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</si>
  <si>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</si>
  <si>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</si>
  <si>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</si>
  <si>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</si>
  <si>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</si>
  <si>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</si>
  <si>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</si>
  <si>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</si>
  <si>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</si>
  <si>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</si>
  <si>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</si>
  <si>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</si>
  <si>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</si>
  <si>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</si>
  <si>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</si>
  <si>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</si>
  <si>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</si>
  <si>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</si>
  <si>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</si>
  <si>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</si>
  <si>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</si>
  <si>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</si>
  <si>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</si>
  <si>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</si>
  <si>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</si>
  <si>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</si>
  <si>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</si>
  <si>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</si>
  <si>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</si>
  <si>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</si>
  <si>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</si>
  <si>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</si>
  <si>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</si>
  <si>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</si>
  <si>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</si>
  <si>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</si>
  <si>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</si>
  <si>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</si>
  <si>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</si>
  <si>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</si>
  <si>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</si>
  <si>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</si>
  <si>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</si>
  <si>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</si>
  <si>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</si>
  <si>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</si>
  <si>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</si>
  <si>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</si>
  <si>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</si>
  <si>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</si>
  <si>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</si>
  <si>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</si>
  <si>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</si>
  <si>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</si>
  <si>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</si>
  <si>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</si>
  <si>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</si>
  <si>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</si>
  <si>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</si>
  <si>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</si>
  <si>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</si>
  <si>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</si>
  <si>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</si>
  <si>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</si>
  <si>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</si>
  <si>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</si>
  <si>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</si>
  <si>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</si>
  <si>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</si>
  <si>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</si>
  <si>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</si>
  <si>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</si>
  <si>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</si>
  <si>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</si>
  <si>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</si>
  <si>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</si>
  <si>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</si>
  <si>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</si>
  <si>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</si>
  <si>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</si>
  <si>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</si>
  <si>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</si>
  <si>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</si>
  <si>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</si>
  <si>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</si>
  <si>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</si>
  <si>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</si>
  <si>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</si>
  <si>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</si>
  <si>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</si>
  <si>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</si>
  <si>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</si>
  <si>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</si>
  <si>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</si>
  <si>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</si>
  <si>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</si>
  <si>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</si>
  <si>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</si>
  <si>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</si>
  <si>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</si>
  <si>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</si>
  <si>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</si>
  <si>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</si>
  <si>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</si>
  <si>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</si>
  <si>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</si>
  <si>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</si>
  <si>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</si>
  <si>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</si>
  <si>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</si>
  <si>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</si>
  <si>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</si>
  <si>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</si>
  <si>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</si>
  <si>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</si>
  <si>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</si>
  <si>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</si>
  <si>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</si>
  <si>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</si>
  <si>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</si>
  <si>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</si>
  <si>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</si>
  <si>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</si>
  <si>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</si>
  <si>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</si>
  <si>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</si>
  <si>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</si>
  <si>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</si>
  <si>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</si>
  <si>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</si>
  <si>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</si>
  <si>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</si>
  <si>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</si>
  <si>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</si>
  <si>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</si>
  <si>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</si>
  <si>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</si>
  <si>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</si>
  <si>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</si>
  <si>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</si>
  <si>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</si>
  <si>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</si>
  <si>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</si>
  <si>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</si>
  <si>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</si>
  <si>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</si>
  <si>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</si>
  <si>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</si>
  <si>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</si>
  <si>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</si>
  <si>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</si>
  <si>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</si>
  <si>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</si>
  <si>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</si>
  <si>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</si>
  <si>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</si>
  <si>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</si>
  <si>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</si>
  <si>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</si>
  <si>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</si>
  <si>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</si>
  <si>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</si>
  <si>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</si>
  <si>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</si>
  <si>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</si>
  <si>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</si>
  <si>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</si>
  <si>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</si>
  <si>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</si>
  <si>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</si>
  <si>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</si>
  <si>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</si>
  <si>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</si>
  <si>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</si>
  <si>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</si>
  <si>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</si>
  <si>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</si>
  <si>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</si>
  <si>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</si>
  <si>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</si>
  <si>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</si>
  <si>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</si>
  <si>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</si>
  <si>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</si>
  <si>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</si>
  <si>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</si>
  <si>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</si>
  <si>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</si>
  <si>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</si>
  <si>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</si>
  <si>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</si>
  <si>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</si>
  <si>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</si>
  <si>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</si>
  <si>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</si>
  <si>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</si>
  <si>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</si>
  <si>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</si>
  <si>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</si>
  <si>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</si>
  <si>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</si>
  <si>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</si>
  <si>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</si>
  <si>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</si>
  <si>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</si>
  <si>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</si>
  <si>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</si>
  <si>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</si>
  <si>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</si>
  <si>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</si>
  <si>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</si>
  <si>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</si>
  <si>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</si>
  <si>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</si>
  <si>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</si>
  <si>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</si>
  <si>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</si>
  <si>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</si>
  <si>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</si>
  <si>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</si>
  <si>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</si>
  <si>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</si>
  <si>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</si>
  <si>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</si>
  <si>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</si>
  <si>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</si>
  <si>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</si>
  <si>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</si>
  <si>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</si>
  <si>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</si>
  <si>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</si>
  <si>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</si>
  <si>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</si>
  <si>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</si>
  <si>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</si>
  <si>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</si>
  <si>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</si>
  <si>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</si>
  <si>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</si>
  <si>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</si>
  <si>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</si>
  <si>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</si>
  <si>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</si>
  <si>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</si>
  <si>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</si>
  <si>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</si>
  <si>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</si>
  <si>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</si>
  <si>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</si>
  <si>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</si>
  <si>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</si>
  <si>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</si>
  <si>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</si>
  <si>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</si>
  <si>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</si>
  <si>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</si>
  <si>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</si>
  <si>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</si>
  <si>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</si>
  <si>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</si>
  <si>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</si>
  <si>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</si>
  <si>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</si>
  <si>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</si>
  <si>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</si>
  <si>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</si>
  <si>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</si>
  <si>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</si>
  <si>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</si>
  <si>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</si>
  <si>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</si>
  <si>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</si>
  <si>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</si>
  <si>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</si>
  <si>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</si>
  <si>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</si>
  <si>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</si>
  <si>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</si>
  <si>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</si>
  <si>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</si>
  <si>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</si>
  <si>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</si>
  <si>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</si>
  <si>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</si>
  <si>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</si>
  <si>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</si>
  <si>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</si>
  <si>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</si>
  <si>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</si>
  <si>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</si>
  <si>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</si>
  <si>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</si>
  <si>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</si>
  <si>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</si>
  <si>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</si>
  <si>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</si>
  <si>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</si>
  <si>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</si>
  <si>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</si>
  <si>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</si>
  <si>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</si>
  <si>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</si>
  <si>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</si>
  <si>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</si>
  <si>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</si>
  <si>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</si>
  <si>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</si>
  <si>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</si>
  <si>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</si>
  <si>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</si>
  <si>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</si>
  <si>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</si>
  <si>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</si>
  <si>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</si>
  <si>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</si>
  <si>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</si>
  <si>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</si>
  <si>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</si>
  <si>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</si>
  <si>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</si>
  <si>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</si>
  <si>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</si>
  <si>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</si>
  <si>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</si>
  <si>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</si>
  <si>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</si>
  <si>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</si>
  <si>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</si>
  <si>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</si>
  <si>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</si>
  <si>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</si>
  <si>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</si>
  <si>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</si>
  <si>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</si>
  <si>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</si>
  <si>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</si>
  <si>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</si>
  <si>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</si>
  <si>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</si>
  <si>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</si>
  <si>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</si>
  <si>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</si>
  <si>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</si>
  <si>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</si>
  <si>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</si>
  <si>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</si>
  <si>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</si>
  <si>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</si>
  <si>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</si>
  <si>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</si>
  <si>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</si>
  <si>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</si>
  <si>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</si>
  <si>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</si>
  <si>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</si>
  <si>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</si>
  <si>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</si>
  <si>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</si>
  <si>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</si>
  <si>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</si>
  <si>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</si>
  <si>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</si>
  <si>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</si>
  <si>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</si>
  <si>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</si>
  <si>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</si>
  <si>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</si>
  <si>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</si>
  <si>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</si>
  <si>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</si>
  <si>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</si>
  <si>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</si>
  <si>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</si>
  <si>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</si>
  <si>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</si>
  <si>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</si>
  <si>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</si>
  <si>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</si>
  <si>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</si>
  <si>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</si>
  <si>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</si>
  <si>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</si>
  <si>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</si>
  <si>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</si>
  <si>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</si>
  <si>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</si>
  <si>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</si>
  <si>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</si>
  <si>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</si>
  <si>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</si>
  <si>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</si>
  <si>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</si>
  <si>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</si>
  <si>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</si>
  <si>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</si>
  <si>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</si>
  <si>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</si>
  <si>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</si>
  <si>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</si>
  <si>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</si>
  <si>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</si>
  <si>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</si>
  <si>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</si>
  <si>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</si>
  <si>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</si>
  <si>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</si>
  <si>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</si>
  <si>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</si>
  <si>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</si>
  <si>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</si>
  <si>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</si>
  <si>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</si>
  <si>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</si>
  <si>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</si>
  <si>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</si>
  <si>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</si>
  <si>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</si>
  <si>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</si>
  <si>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</si>
  <si>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</si>
  <si>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</si>
  <si>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</si>
  <si>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</si>
  <si>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</si>
  <si>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</si>
  <si>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</si>
  <si>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</si>
  <si>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</si>
  <si>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</si>
  <si>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</si>
  <si>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</si>
  <si>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</si>
  <si>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</si>
  <si>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</si>
  <si>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</si>
  <si>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</si>
  <si>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</si>
  <si>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</si>
  <si>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</si>
  <si>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</si>
  <si>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</si>
  <si>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</si>
  <si>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</si>
  <si>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</si>
  <si>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</si>
  <si>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</si>
  <si>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</si>
  <si>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</si>
  <si>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</si>
  <si>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</si>
  <si>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</si>
  <si>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</si>
  <si>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</si>
  <si>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</si>
  <si>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</si>
  <si>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</si>
  <si>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</si>
  <si>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</si>
  <si>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</si>
  <si>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</si>
  <si>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</si>
  <si>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</si>
  <si>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</si>
  <si>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</si>
  <si>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</si>
  <si>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</si>
  <si>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</si>
  <si>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</si>
  <si>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</si>
  <si>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</si>
  <si>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</si>
  <si>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</si>
  <si>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</si>
  <si>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</si>
  <si>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</si>
  <si>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</si>
  <si>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</si>
  <si>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</si>
  <si>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</si>
  <si>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</si>
  <si>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</si>
  <si>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</si>
  <si>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</si>
  <si>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</si>
  <si>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</si>
  <si>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</si>
  <si>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</si>
  <si>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</si>
  <si>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</si>
  <si>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</si>
  <si>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</si>
  <si>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</si>
  <si>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</si>
  <si>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</si>
  <si>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</si>
  <si>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</si>
  <si>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</si>
  <si>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</si>
  <si>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</si>
  <si>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</si>
  <si>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</si>
  <si>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</si>
  <si>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</si>
  <si>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</si>
  <si>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</si>
  <si>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</si>
  <si>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</si>
  <si>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</si>
  <si>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</si>
  <si>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</si>
  <si>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</si>
  <si>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</si>
  <si>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</si>
  <si>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</si>
  <si>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</si>
  <si>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</si>
  <si>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</si>
  <si>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</si>
  <si>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</si>
  <si>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</si>
  <si>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</si>
  <si>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</si>
  <si>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</si>
  <si>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</si>
  <si>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</si>
  <si>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</si>
  <si>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</si>
  <si>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</si>
  <si>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</si>
  <si>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</si>
  <si>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</si>
  <si>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</si>
  <si>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</si>
  <si>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</si>
  <si>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</si>
  <si>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</si>
  <si>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</si>
  <si>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</si>
  <si>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</si>
  <si>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</si>
  <si>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</si>
  <si>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</si>
  <si>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</si>
  <si>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</si>
  <si>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</si>
  <si>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</si>
  <si>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</si>
  <si>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</si>
  <si>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</si>
  <si>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</si>
  <si>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</si>
  <si>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</si>
  <si>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</si>
  <si>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</si>
  <si>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</si>
  <si>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</si>
  <si>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</si>
  <si>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</si>
  <si>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</si>
  <si>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</si>
  <si>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</si>
  <si>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</si>
  <si>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</si>
  <si>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</si>
  <si>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</si>
  <si>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</si>
  <si>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</si>
  <si>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</si>
  <si>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</si>
  <si>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</si>
  <si>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</si>
  <si>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</si>
  <si>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</si>
  <si>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</si>
  <si>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</si>
  <si>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</si>
  <si>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</si>
  <si>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</si>
  <si>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</si>
  <si>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</si>
  <si>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</si>
  <si>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</si>
  <si>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</si>
  <si>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</si>
  <si>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</si>
  <si>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</si>
  <si>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</si>
  <si>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</si>
  <si>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</si>
  <si>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</si>
  <si>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</si>
  <si>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</si>
  <si>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</si>
  <si>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</si>
  <si>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</si>
  <si>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</si>
  <si>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</si>
  <si>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</si>
  <si>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</si>
  <si>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</si>
  <si>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</si>
  <si>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</si>
  <si>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</si>
  <si>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</si>
  <si>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</si>
  <si>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</si>
  <si>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</si>
  <si>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</si>
  <si>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</si>
  <si>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</si>
  <si>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</si>
  <si>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</si>
  <si>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</si>
  <si>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</si>
  <si>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</si>
  <si>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</si>
  <si>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</si>
  <si>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</si>
  <si>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</si>
  <si>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</si>
  <si>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</si>
  <si>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</si>
  <si>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</si>
  <si>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</si>
  <si>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</si>
  <si>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</si>
  <si>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</si>
  <si>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</si>
  <si>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</si>
  <si>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</si>
  <si>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</si>
  <si>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</si>
  <si>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</si>
  <si>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</si>
  <si>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</si>
  <si>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</si>
  <si>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</si>
  <si>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</si>
  <si>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</si>
  <si>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</si>
  <si>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</si>
  <si>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</si>
  <si>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</si>
  <si>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</si>
  <si>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</si>
  <si>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</si>
  <si>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</si>
  <si>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</si>
  <si>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</si>
  <si>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</si>
  <si>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</si>
  <si>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</si>
  <si>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</si>
  <si>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</si>
  <si>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</si>
  <si>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</si>
  <si>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</si>
  <si>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</si>
  <si>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</si>
  <si>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</si>
  <si>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</si>
  <si>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</si>
  <si>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</si>
  <si>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</si>
  <si>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</si>
  <si>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</si>
  <si>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</si>
  <si>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</si>
  <si>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</si>
  <si>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</si>
  <si>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</si>
  <si>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</si>
  <si>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</si>
  <si>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</si>
  <si>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</si>
  <si>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</si>
  <si>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</si>
  <si>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</si>
  <si>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</si>
  <si>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</si>
  <si>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</si>
  <si>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</si>
  <si>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</si>
  <si>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</si>
  <si>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</si>
  <si>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</si>
  <si>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</si>
  <si>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</si>
  <si>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</si>
  <si>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</si>
  <si>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</si>
  <si>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</si>
  <si>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</si>
  <si>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</si>
  <si>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</si>
  <si>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</si>
  <si>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</si>
  <si>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</si>
  <si>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</si>
  <si>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</si>
  <si>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</si>
  <si>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</si>
  <si>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</si>
  <si>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</si>
  <si>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</si>
  <si>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</si>
  <si>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</si>
  <si>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</si>
  <si>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</si>
  <si>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</si>
  <si>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</si>
  <si>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</si>
  <si>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</si>
  <si>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</si>
  <si>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</si>
  <si>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</si>
  <si>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</si>
  <si>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</si>
  <si>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</si>
  <si>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</si>
  <si>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</si>
  <si>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</si>
  <si>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</si>
  <si>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</si>
  <si>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</si>
  <si>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</si>
  <si>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</si>
  <si>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</si>
  <si>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</si>
  <si>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</si>
  <si>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</si>
  <si>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</si>
  <si>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</si>
  <si>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</si>
  <si>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</si>
  <si>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</si>
  <si>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</si>
  <si>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</si>
  <si>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</si>
  <si>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</si>
  <si>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</si>
  <si>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</si>
  <si>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</si>
  <si>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</si>
  <si>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</si>
  <si>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</si>
  <si>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</si>
  <si>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</si>
  <si>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</si>
  <si>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</si>
  <si>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</si>
  <si>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</si>
  <si>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</si>
  <si>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</si>
  <si>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</si>
  <si>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</si>
  <si>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</si>
  <si>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</si>
  <si>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</si>
  <si>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</si>
  <si>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</si>
  <si>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</si>
  <si>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</si>
  <si>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</si>
  <si>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</si>
  <si>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</si>
  <si>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</si>
  <si>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</si>
  <si>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</si>
  <si>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</si>
  <si>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</si>
  <si>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</si>
  <si>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</si>
  <si>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</si>
  <si>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</si>
  <si>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</si>
  <si>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</si>
  <si>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</si>
  <si>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</si>
  <si>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</si>
  <si>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</si>
  <si>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</si>
  <si>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</si>
  <si>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</si>
  <si>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</si>
  <si>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</si>
  <si>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</si>
  <si>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</si>
  <si>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</si>
  <si>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</si>
  <si>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</si>
  <si>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</si>
  <si>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</si>
  <si>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</si>
  <si>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</si>
  <si>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</si>
  <si>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</si>
  <si>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</si>
  <si>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</si>
  <si>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</si>
  <si>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</si>
  <si>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</si>
  <si>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</si>
  <si>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</si>
  <si>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</si>
  <si>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</si>
  <si>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</si>
  <si>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</si>
  <si>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</si>
  <si>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</si>
  <si>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</si>
  <si>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</si>
  <si>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</si>
  <si>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</si>
  <si>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</si>
  <si>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</si>
  <si>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</si>
  <si>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</si>
  <si>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</si>
  <si>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</si>
  <si>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</si>
  <si>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</si>
  <si>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</si>
  <si>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</si>
  <si>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</si>
  <si>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</si>
  <si>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</si>
  <si>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</si>
  <si>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</si>
  <si>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</si>
  <si>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</si>
  <si>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</si>
  <si>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</si>
  <si>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</si>
  <si>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</si>
  <si>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</si>
  <si>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</si>
  <si>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</si>
  <si>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</si>
  <si>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</si>
  <si>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</si>
  <si>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</si>
  <si>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</si>
  <si>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</si>
  <si>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</si>
  <si>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</si>
  <si>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</si>
  <si>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</si>
  <si>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</si>
  <si>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</si>
  <si>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</si>
  <si>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</si>
  <si>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</si>
  <si>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</si>
  <si>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</si>
  <si>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</si>
  <si>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</si>
  <si>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</si>
  <si>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</si>
  <si>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</si>
  <si>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</si>
  <si>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</si>
  <si>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</si>
  <si>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</si>
  <si>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</si>
  <si>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</si>
  <si>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</si>
  <si>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</si>
  <si>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</si>
  <si>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</si>
  <si>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</si>
  <si>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</si>
  <si>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</si>
  <si>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</si>
  <si>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</si>
  <si>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</si>
  <si>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</si>
  <si>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</si>
  <si>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</si>
  <si>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</si>
  <si>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</si>
  <si>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</si>
  <si>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</si>
  <si>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</si>
  <si>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</si>
  <si>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</si>
  <si>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</si>
  <si>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</si>
  <si>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</si>
  <si>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</si>
  <si>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</si>
  <si>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</si>
  <si>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</si>
  <si>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</si>
  <si>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</si>
  <si>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</si>
  <si>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</si>
  <si>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</si>
  <si>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</si>
  <si>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</si>
  <si>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</si>
  <si>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</si>
  <si>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</si>
  <si>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</si>
  <si>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</si>
  <si>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</si>
  <si>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</si>
  <si>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</si>
  <si>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</si>
  <si>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</si>
  <si>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</si>
  <si>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</si>
  <si>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</si>
  <si>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</si>
  <si>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</si>
  <si>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</si>
  <si>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</si>
  <si>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</si>
  <si>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</si>
  <si>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</si>
  <si>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</si>
  <si>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</si>
  <si>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</si>
  <si>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</si>
  <si>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</si>
  <si>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</si>
  <si>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</si>
  <si>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</si>
  <si>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</si>
  <si>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</si>
  <si>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</si>
  <si>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</si>
  <si>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</si>
  <si>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</si>
  <si>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</si>
  <si>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</si>
  <si>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</si>
  <si>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</si>
  <si>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</si>
  <si>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</si>
  <si>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</si>
  <si>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</si>
  <si>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</si>
  <si>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</si>
  <si>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</si>
  <si>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</si>
  <si>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</si>
  <si>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</si>
  <si>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</si>
  <si>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</si>
  <si>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</si>
  <si>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</si>
  <si>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</si>
  <si>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</si>
  <si>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</si>
  <si>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</si>
  <si>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</si>
  <si>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</si>
  <si>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</si>
  <si>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</si>
  <si>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</si>
  <si>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</si>
  <si>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</si>
  <si>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</si>
  <si>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</si>
  <si>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</si>
  <si>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</si>
  <si>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</si>
  <si>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</si>
  <si>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</si>
  <si>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</si>
  <si>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</si>
  <si>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</si>
  <si>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</si>
  <si>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</si>
  <si>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</si>
  <si>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</si>
  <si>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</si>
  <si>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</si>
  <si>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</si>
  <si>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</si>
  <si>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</si>
  <si>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</si>
  <si>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</si>
  <si>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</si>
  <si>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</si>
  <si>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</si>
  <si>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</si>
  <si>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</si>
  <si>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</si>
  <si>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</si>
  <si>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</si>
  <si>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</si>
  <si>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</si>
  <si>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</si>
  <si>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</si>
  <si>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</si>
  <si>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</si>
  <si>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</si>
  <si>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</si>
  <si>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</si>
  <si>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</si>
  <si>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</si>
  <si>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</si>
  <si>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</si>
  <si>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</si>
  <si>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</si>
  <si>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</si>
  <si>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</si>
  <si>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</si>
  <si>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</si>
  <si>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</si>
  <si>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</si>
  <si>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</si>
  <si>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</si>
  <si>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</si>
  <si>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</si>
  <si>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</si>
  <si>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</si>
  <si>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</si>
  <si>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</si>
  <si>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</si>
  <si>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</si>
  <si>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</si>
  <si>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</si>
  <si>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</si>
  <si>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</si>
  <si>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</si>
  <si>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</si>
  <si>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</si>
  <si>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</si>
  <si>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</si>
  <si>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</si>
  <si>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</si>
  <si>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</si>
  <si>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</si>
  <si>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</si>
  <si>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</si>
  <si>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</si>
  <si>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</si>
  <si>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</si>
  <si>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</si>
  <si>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</si>
  <si>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</si>
  <si>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</si>
  <si>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</si>
  <si>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</si>
  <si>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</si>
  <si>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</si>
  <si>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</si>
  <si>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</si>
  <si>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</si>
  <si>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</si>
  <si>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</si>
  <si>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</si>
  <si>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</si>
  <si>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</si>
  <si>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</si>
  <si>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</si>
  <si>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</si>
  <si>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</si>
  <si>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</si>
  <si>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</si>
  <si>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</si>
  <si>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</si>
  <si>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</si>
  <si>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</si>
  <si>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</si>
  <si>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</si>
  <si>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</si>
  <si>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</si>
  <si>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</si>
  <si>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</si>
  <si>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</si>
  <si>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</si>
  <si>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</si>
  <si>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</si>
  <si>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</si>
  <si>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</si>
  <si>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</si>
  <si>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</si>
  <si>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</si>
  <si>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</si>
  <si>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</si>
  <si>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</si>
  <si>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</si>
  <si>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</si>
  <si>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</si>
  <si>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</si>
  <si>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</si>
  <si>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</si>
  <si>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</si>
  <si>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</si>
  <si>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</si>
  <si>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</si>
  <si>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</si>
  <si>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</si>
  <si>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</si>
  <si>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</si>
  <si>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</si>
  <si>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</si>
  <si>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</si>
  <si>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</si>
  <si>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</si>
  <si>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</si>
  <si>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</si>
  <si>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</si>
  <si>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</si>
  <si>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</si>
  <si>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</si>
  <si>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</si>
  <si>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</si>
  <si>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</si>
  <si>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</si>
  <si>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</si>
  <si>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</si>
  <si>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</si>
  <si>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</si>
  <si>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</si>
  <si>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</si>
  <si>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</si>
  <si>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</si>
  <si>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</si>
  <si>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</si>
  <si>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</si>
  <si>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</si>
  <si>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</si>
  <si>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</si>
  <si>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</si>
  <si>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</si>
  <si>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</si>
  <si>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</si>
  <si>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</si>
  <si>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</si>
  <si>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</si>
  <si>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</si>
  <si>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</si>
  <si>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</si>
  <si>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</si>
  <si>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</si>
  <si>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</si>
  <si>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</si>
  <si>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</si>
  <si>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</si>
  <si>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</si>
  <si>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</si>
  <si>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</si>
  <si>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</si>
  <si>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</si>
  <si>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</si>
  <si>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</si>
  <si>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</si>
  <si>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</si>
  <si>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</si>
  <si>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</si>
  <si>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</si>
  <si>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</si>
  <si>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</si>
  <si>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</si>
  <si>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</si>
  <si>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</si>
  <si>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</si>
  <si>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</si>
  <si>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</si>
  <si>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</si>
  <si>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</si>
  <si>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</si>
  <si>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</si>
  <si>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</si>
  <si>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</si>
  <si>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</si>
  <si>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</si>
  <si>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</si>
  <si>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</si>
  <si>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</si>
  <si>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</si>
  <si>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</si>
  <si>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</si>
  <si>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</si>
  <si>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</si>
  <si>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</si>
  <si>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</si>
  <si>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</si>
  <si>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</si>
  <si>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</si>
  <si>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</si>
  <si>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</si>
  <si>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</si>
  <si>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</si>
  <si>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</si>
  <si>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</si>
  <si>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</si>
  <si>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</si>
  <si>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</si>
  <si>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</si>
  <si>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</si>
  <si>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</si>
  <si>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</si>
  <si>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</si>
  <si>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</si>
  <si>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</si>
  <si>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</si>
  <si>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</si>
  <si>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</si>
  <si>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</si>
  <si>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</si>
  <si>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</si>
  <si>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</si>
  <si>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</si>
  <si>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</si>
  <si>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</si>
  <si>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</si>
  <si>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</si>
  <si>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</si>
  <si>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</si>
  <si>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</si>
  <si>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</si>
  <si>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</si>
  <si>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</si>
  <si>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</si>
  <si>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</si>
  <si>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</si>
  <si>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</si>
  <si>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</si>
  <si>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</si>
  <si>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</si>
  <si>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</si>
  <si>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</si>
  <si>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</si>
  <si>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</si>
  <si>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</si>
  <si>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</si>
  <si>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</si>
  <si>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</si>
  <si>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</si>
  <si>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</si>
  <si>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</si>
  <si>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</si>
  <si>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</si>
  <si>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</si>
  <si>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</si>
  <si>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</si>
  <si>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</si>
  <si>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</si>
  <si>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</si>
  <si>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</si>
  <si>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</si>
  <si>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</si>
  <si>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</si>
  <si>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</si>
  <si>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</si>
  <si>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</si>
  <si>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</si>
  <si>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</si>
  <si>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</si>
  <si>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</si>
  <si>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</si>
  <si>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</si>
  <si>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</si>
  <si>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</si>
  <si>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</si>
  <si>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</si>
  <si>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</si>
  <si>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</si>
  <si>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</si>
  <si>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</si>
  <si>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</si>
  <si>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</si>
  <si>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</si>
  <si>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</si>
  <si>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</si>
  <si>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</si>
  <si>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</si>
  <si>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</si>
  <si>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</si>
  <si>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</si>
  <si>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</si>
  <si>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</si>
  <si>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</si>
  <si>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</si>
  <si>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</si>
  <si>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</si>
  <si>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</si>
  <si>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</si>
  <si>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</si>
  <si>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</si>
  <si>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</si>
  <si>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</si>
  <si>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</si>
  <si>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</si>
  <si>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</si>
  <si>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</si>
  <si>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</si>
  <si>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</si>
  <si>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</si>
  <si>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</si>
  <si>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</si>
  <si>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</si>
  <si>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</si>
  <si>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</si>
  <si>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</si>
  <si>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</si>
  <si>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</si>
  <si>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</si>
  <si>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</si>
  <si>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</si>
  <si>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</si>
  <si>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</si>
  <si>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</si>
  <si>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</si>
  <si>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</si>
  <si>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</si>
  <si>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</si>
  <si>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</si>
  <si>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</si>
  <si>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</si>
  <si>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</si>
  <si>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</si>
  <si>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</si>
  <si>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</si>
  <si>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</si>
  <si>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</si>
  <si>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</si>
  <si>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</si>
  <si>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</si>
  <si>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</si>
  <si>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</si>
  <si>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</si>
  <si>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</si>
  <si>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</si>
  <si>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</si>
  <si>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</si>
  <si>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</si>
  <si>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</si>
  <si>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</si>
  <si>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</si>
  <si>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</si>
  <si>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</si>
  <si>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</si>
  <si>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</si>
  <si>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</si>
  <si>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</si>
  <si>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</si>
  <si>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</si>
  <si>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</si>
  <si>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</si>
  <si>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</si>
  <si>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</si>
  <si>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</si>
  <si>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</si>
  <si>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</si>
  <si>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</si>
  <si>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</si>
  <si>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</si>
  <si>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</si>
  <si>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</si>
  <si>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</si>
  <si>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</si>
  <si>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</si>
  <si>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</si>
  <si>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</si>
  <si>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</si>
  <si>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</si>
  <si>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</si>
  <si>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</si>
  <si>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</si>
  <si>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</si>
  <si>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</si>
  <si>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</si>
  <si>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</si>
  <si>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</si>
  <si>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</si>
  <si>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</si>
  <si>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</si>
  <si>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</si>
  <si>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</si>
  <si>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</si>
  <si>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</si>
  <si>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</si>
  <si>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</si>
  <si>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</si>
  <si>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</si>
  <si>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</si>
  <si>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</si>
  <si>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</si>
  <si>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</si>
  <si>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</si>
  <si>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</si>
  <si>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</si>
  <si>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</si>
  <si>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</si>
  <si>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</si>
  <si>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</si>
  <si>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</si>
  <si>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</si>
  <si>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</si>
  <si>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</si>
  <si>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</si>
  <si>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</si>
  <si>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</si>
  <si>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</si>
  <si>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</si>
  <si>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</si>
  <si>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</si>
  <si>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</si>
  <si>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</si>
  <si>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</si>
  <si>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</si>
  <si>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</si>
  <si>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</si>
  <si>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</si>
  <si>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</si>
  <si>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</si>
  <si>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</si>
  <si>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</si>
  <si>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</si>
  <si>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</si>
  <si>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</si>
  <si>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</si>
  <si>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</si>
  <si>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</si>
  <si>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</si>
  <si>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</si>
  <si>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</si>
  <si>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</si>
  <si>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</si>
  <si>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</si>
  <si>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</si>
  <si>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</si>
  <si>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</si>
  <si>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</si>
  <si>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</si>
  <si>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</si>
  <si>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</si>
  <si>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</si>
  <si>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</si>
  <si>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</si>
  <si>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</si>
  <si>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</si>
  <si>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</si>
  <si>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</si>
  <si>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</si>
  <si>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</si>
  <si>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</si>
  <si>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</si>
  <si>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</si>
  <si>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</si>
  <si>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</si>
  <si>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</si>
  <si>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</si>
  <si>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</si>
  <si>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</si>
  <si>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</si>
  <si>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</si>
  <si>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</si>
  <si>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</si>
  <si>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</si>
  <si>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</si>
  <si>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</si>
  <si>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</si>
  <si>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</si>
  <si>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</si>
  <si>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</si>
  <si>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</si>
  <si>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</si>
  <si>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</si>
  <si>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</si>
  <si>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</si>
  <si>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</si>
  <si>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</si>
  <si>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</si>
  <si>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</si>
  <si>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</si>
  <si>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</si>
  <si>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</si>
  <si>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</si>
  <si>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</si>
  <si>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</si>
  <si>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</si>
  <si>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</si>
  <si>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</si>
  <si>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</si>
  <si>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</si>
  <si>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</si>
  <si>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</si>
  <si>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</si>
  <si>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</si>
  <si>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</si>
  <si>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</si>
  <si>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</si>
  <si>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</si>
  <si>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</si>
  <si>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</si>
  <si>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</si>
  <si>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</si>
  <si>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</si>
  <si>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</si>
  <si>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</si>
  <si>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</si>
  <si>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</si>
  <si>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</si>
  <si>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</si>
  <si>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</si>
  <si>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</si>
  <si>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</si>
  <si>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</si>
  <si>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</si>
  <si>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</si>
  <si>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</si>
  <si>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</si>
  <si>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</si>
  <si>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</si>
  <si>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</si>
  <si>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</si>
  <si>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</si>
  <si>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</si>
  <si>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</si>
  <si>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</si>
  <si>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</si>
  <si>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</si>
  <si>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</si>
  <si>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</si>
  <si>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</si>
  <si>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</si>
  <si>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</si>
  <si>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</si>
  <si>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</si>
  <si>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</si>
  <si>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</si>
  <si>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</si>
  <si>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</si>
  <si>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</si>
  <si>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</si>
  <si>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</si>
  <si>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</si>
  <si>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</si>
  <si>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</si>
  <si>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</si>
  <si>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</si>
  <si>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</si>
  <si>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</si>
  <si>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</si>
  <si>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</si>
  <si>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</si>
  <si>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</si>
  <si>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</si>
  <si>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</si>
  <si>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</si>
  <si>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</si>
  <si>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</si>
  <si>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</si>
  <si>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</si>
  <si>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</si>
  <si>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</si>
  <si>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</si>
  <si>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</si>
  <si>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</si>
  <si>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</si>
  <si>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</si>
  <si>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</si>
  <si>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</si>
  <si>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</si>
  <si>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</si>
  <si>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</si>
  <si>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</si>
  <si>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</si>
  <si>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</si>
  <si>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</si>
  <si>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</si>
  <si>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</si>
  <si>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</si>
  <si>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</si>
  <si>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</si>
  <si>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</si>
  <si>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</si>
  <si>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</si>
  <si>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</si>
  <si>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</si>
  <si>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</si>
  <si>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</si>
  <si>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</si>
  <si>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</si>
  <si>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</si>
  <si>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</si>
  <si>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</si>
  <si>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</si>
  <si>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</si>
  <si>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</si>
  <si>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</si>
  <si>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</si>
  <si>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</si>
  <si>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</si>
  <si>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</si>
  <si>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</si>
  <si>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</si>
  <si>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</si>
  <si>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</si>
  <si>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</si>
  <si>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</si>
  <si>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</si>
  <si>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</si>
  <si>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</si>
  <si>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</si>
  <si>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</si>
  <si>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</si>
  <si>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</si>
  <si>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</si>
  <si>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</si>
  <si>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</si>
  <si>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</si>
  <si>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</si>
  <si>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</si>
  <si>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</si>
  <si>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</si>
  <si>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</si>
  <si>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</si>
  <si>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</si>
  <si>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</si>
  <si>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</si>
  <si>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</si>
  <si>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</si>
  <si>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</si>
  <si>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</si>
  <si>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</si>
  <si>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</si>
  <si>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</si>
  <si>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</si>
  <si>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</si>
  <si>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</si>
  <si>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</si>
  <si>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</si>
  <si>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</si>
  <si>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</si>
  <si>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</si>
  <si>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</si>
  <si>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</si>
  <si>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</si>
  <si>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</si>
  <si>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</si>
  <si>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</si>
  <si>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</si>
  <si>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</si>
  <si>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</si>
  <si>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</si>
  <si>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</si>
  <si>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</si>
  <si>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</si>
  <si>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</si>
  <si>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</si>
  <si>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</si>
  <si>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</si>
  <si>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</si>
  <si>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</si>
  <si>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</si>
  <si>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</si>
  <si>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</si>
  <si>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</si>
  <si>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</si>
  <si>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</si>
  <si>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</si>
  <si>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</si>
  <si>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</si>
  <si>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</si>
  <si>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</si>
  <si>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</si>
  <si>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</si>
  <si>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</si>
  <si>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</si>
  <si>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</si>
  <si>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</si>
  <si>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</si>
  <si>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</si>
  <si>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</si>
  <si>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</si>
  <si>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</si>
  <si>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</si>
  <si>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</si>
  <si>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</si>
  <si>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</si>
  <si>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</si>
  <si>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</si>
  <si>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</si>
  <si>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</si>
  <si>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</si>
  <si>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</si>
  <si>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</si>
  <si>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</si>
  <si>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</si>
  <si>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</si>
  <si>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</si>
  <si>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</si>
  <si>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</si>
  <si>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</si>
  <si>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</si>
  <si>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</si>
  <si>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</si>
  <si>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</si>
  <si>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</si>
  <si>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</si>
  <si>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</si>
  <si>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</si>
  <si>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</si>
  <si>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</si>
  <si>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</si>
  <si>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</si>
  <si>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</si>
  <si>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</si>
  <si>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</si>
  <si>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</si>
  <si>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</si>
  <si>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</si>
  <si>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</si>
  <si>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</si>
  <si>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</si>
  <si>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</si>
  <si>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</si>
  <si>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</si>
  <si>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</si>
  <si>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</si>
  <si>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</si>
  <si>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</si>
  <si>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</si>
  <si>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</si>
  <si>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</si>
  <si>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</si>
  <si>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</si>
  <si>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</si>
  <si>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</si>
  <si>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</si>
  <si>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</si>
  <si>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</si>
  <si>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</si>
  <si>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</si>
  <si>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</si>
  <si>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</si>
  <si>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</si>
  <si>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</si>
  <si>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</si>
  <si>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</si>
  <si>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</si>
  <si>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</si>
  <si>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</si>
  <si>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</si>
  <si>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</si>
  <si>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</si>
  <si>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</si>
  <si>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</si>
  <si>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</si>
  <si>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</si>
  <si>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</si>
  <si>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</si>
  <si>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</si>
  <si>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</si>
  <si>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</si>
  <si>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</si>
  <si>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</si>
  <si>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</si>
  <si>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</si>
  <si>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</si>
  <si>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</si>
  <si>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</si>
  <si>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</si>
  <si>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</si>
  <si>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</si>
  <si>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</si>
  <si>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</si>
  <si>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</si>
  <si>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</si>
  <si>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</si>
  <si>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</si>
  <si>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</si>
  <si>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</si>
  <si>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</si>
  <si>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</si>
  <si>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</si>
  <si>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</si>
  <si>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</si>
  <si>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</si>
  <si>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</si>
  <si>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</si>
  <si>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</si>
  <si>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</si>
  <si>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</si>
  <si>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</si>
  <si>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</si>
  <si>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</si>
  <si>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</si>
  <si>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</si>
  <si>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</si>
  <si>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</si>
  <si>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</si>
  <si>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</si>
  <si>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</si>
  <si>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</si>
  <si>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</si>
  <si>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</si>
  <si>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</si>
  <si>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</si>
  <si>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</si>
  <si>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</si>
  <si>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</si>
  <si>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</si>
  <si>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</si>
  <si>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</si>
  <si>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</si>
  <si>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</si>
  <si>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</si>
  <si>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</si>
  <si>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</si>
  <si>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</si>
  <si>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</si>
  <si>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</si>
  <si>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</si>
  <si>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</si>
  <si>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</si>
  <si>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</si>
  <si>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</si>
  <si>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</si>
  <si>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</si>
  <si>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</si>
  <si>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</si>
  <si>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</si>
  <si>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</si>
  <si>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</si>
  <si>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</si>
  <si>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</si>
  <si>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</si>
  <si>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</si>
  <si>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</si>
  <si>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</si>
  <si>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</si>
  <si>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</si>
  <si>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</si>
  <si>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</si>
  <si>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</si>
  <si>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</si>
  <si>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</si>
  <si>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</si>
  <si>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</si>
  <si>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</si>
  <si>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</si>
  <si>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</si>
  <si>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</si>
  <si>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</si>
  <si>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</si>
  <si>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</si>
  <si>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</si>
  <si>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</si>
  <si>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</si>
  <si>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</si>
  <si>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</si>
  <si>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</si>
  <si>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</si>
  <si>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</si>
  <si>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</si>
  <si>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</si>
  <si>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</si>
  <si>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</si>
  <si>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</si>
  <si>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</si>
  <si>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</si>
  <si>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</si>
  <si>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</si>
  <si>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</si>
  <si>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</si>
  <si>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</si>
  <si>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</si>
  <si>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</si>
  <si>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</si>
  <si>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</si>
  <si>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</si>
  <si>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</si>
  <si>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</si>
  <si>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</si>
  <si>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</si>
  <si>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</si>
  <si>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</si>
  <si>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</si>
  <si>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</si>
  <si>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</si>
  <si>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</si>
  <si>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</si>
  <si>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</si>
  <si>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</si>
  <si>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</si>
  <si>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</si>
  <si>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</si>
  <si>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</si>
  <si>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</si>
  <si>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</si>
  <si>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</si>
  <si>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</si>
  <si>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</si>
  <si>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</si>
  <si>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</si>
  <si>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</si>
  <si>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</si>
  <si>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</si>
  <si>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</si>
  <si>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</si>
  <si>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</si>
  <si>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</si>
  <si>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</si>
  <si>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</si>
  <si>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</si>
  <si>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</si>
  <si>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</si>
  <si>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</si>
  <si>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</si>
  <si>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</si>
  <si>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</si>
  <si>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</si>
  <si>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</si>
  <si>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</si>
  <si>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</si>
  <si>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</si>
  <si>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</si>
  <si>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</si>
  <si>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</si>
  <si>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</si>
  <si>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</si>
  <si>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</si>
  <si>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</si>
  <si>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</si>
  <si>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</si>
  <si>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</si>
  <si>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</si>
  <si>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</si>
  <si>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</si>
  <si>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</si>
  <si>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</si>
  <si>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</si>
  <si>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</si>
  <si>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</si>
  <si>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</si>
  <si>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</si>
  <si>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</si>
  <si>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</si>
  <si>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</si>
  <si>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</si>
  <si>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</si>
  <si>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</si>
  <si>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</si>
  <si>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</si>
  <si>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</si>
  <si>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</si>
  <si>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</si>
  <si>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</si>
  <si>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</si>
  <si>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</si>
  <si>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</si>
  <si>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</si>
  <si>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</si>
  <si>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</si>
  <si>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</si>
  <si>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</si>
  <si>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</si>
  <si>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</si>
  <si>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</si>
  <si>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</si>
  <si>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</si>
  <si>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</si>
  <si>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</si>
  <si>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</si>
  <si>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</si>
  <si>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</si>
  <si>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</si>
  <si>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</si>
  <si>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</si>
  <si>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</si>
  <si>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</si>
  <si>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</si>
  <si>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</si>
  <si>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</si>
  <si>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</si>
  <si>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</si>
  <si>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</si>
  <si>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</si>
  <si>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</si>
  <si>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</si>
  <si>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</si>
  <si>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</si>
  <si>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</si>
  <si>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</si>
  <si>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</si>
  <si>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</si>
  <si>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</si>
  <si>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</si>
  <si>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</si>
  <si>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</si>
  <si>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</si>
  <si>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</si>
  <si>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</si>
  <si>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</si>
  <si>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</si>
  <si>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</si>
  <si>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</si>
  <si>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</si>
  <si>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</si>
  <si>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</si>
  <si>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</si>
  <si>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</si>
  <si>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</si>
  <si>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</si>
  <si>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</si>
  <si>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</si>
  <si>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</si>
  <si>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</si>
  <si>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</si>
  <si>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</si>
  <si>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</si>
  <si>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</si>
  <si>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</si>
  <si>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</si>
  <si>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</si>
  <si>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</si>
  <si>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</si>
  <si>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</si>
  <si>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</si>
  <si>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</si>
  <si>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</si>
  <si>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</si>
  <si>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</si>
  <si>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</si>
  <si>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</si>
  <si>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</si>
  <si>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</si>
  <si>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</si>
  <si>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</si>
  <si>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</si>
  <si>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</si>
  <si>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</si>
  <si>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</si>
  <si>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</si>
  <si>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</si>
  <si>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</si>
  <si>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</si>
  <si>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</si>
  <si>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</si>
  <si>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</si>
  <si>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</si>
  <si>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</si>
  <si>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</si>
  <si>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</si>
  <si>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</si>
  <si>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</si>
  <si>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</si>
  <si>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</si>
  <si>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</si>
  <si>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</si>
  <si>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</si>
  <si>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</si>
  <si>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</si>
  <si>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</si>
  <si>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</si>
  <si>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</si>
  <si>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</si>
  <si>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</si>
  <si>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</si>
  <si>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</si>
  <si>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</si>
  <si>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</si>
  <si>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</si>
  <si>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</si>
  <si>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</si>
  <si>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</si>
  <si>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</si>
  <si>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</si>
  <si>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</si>
  <si>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</si>
  <si>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</si>
  <si>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</si>
  <si>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</si>
  <si>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</si>
  <si>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</si>
  <si>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</si>
  <si>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</si>
  <si>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</si>
  <si>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</si>
  <si>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</si>
  <si>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</si>
  <si>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</si>
  <si>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</si>
  <si>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</si>
  <si>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</si>
  <si>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</si>
  <si>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</si>
  <si>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</si>
  <si>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</si>
  <si>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</si>
  <si>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</si>
  <si>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</si>
  <si>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</si>
  <si>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</si>
  <si>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</si>
  <si>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</si>
  <si>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</si>
  <si>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</si>
  <si>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</si>
  <si>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</si>
  <si>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</si>
  <si>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</si>
  <si>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</si>
  <si>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</si>
  <si>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</si>
  <si>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</si>
  <si>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</si>
  <si>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</si>
  <si>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</si>
  <si>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</si>
  <si>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</si>
  <si>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</si>
  <si>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</si>
  <si>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</si>
  <si>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</si>
  <si>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</si>
  <si>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</si>
  <si>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</si>
  <si>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</si>
  <si>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</si>
  <si>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</si>
  <si>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</si>
  <si>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</si>
  <si>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</si>
  <si>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</si>
  <si>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</si>
  <si>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</si>
  <si>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</si>
  <si>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</si>
  <si>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</si>
  <si>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</si>
  <si>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</si>
  <si>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</si>
  <si>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</si>
  <si>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</si>
  <si>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</si>
  <si>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</si>
  <si>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</si>
  <si>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</si>
  <si>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</si>
  <si>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</si>
  <si>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</si>
  <si>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</si>
  <si>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</si>
  <si>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</si>
  <si>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</si>
  <si>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</si>
  <si>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</si>
  <si>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</si>
  <si>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</si>
  <si>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</si>
  <si>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</si>
  <si>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</si>
  <si>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</si>
  <si>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</si>
  <si>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</si>
  <si>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</si>
  <si>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</si>
  <si>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</si>
  <si>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</si>
  <si>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</si>
  <si>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</si>
  <si>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</si>
  <si>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</si>
  <si>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</si>
  <si>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</si>
  <si>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</si>
  <si>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</si>
  <si>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</si>
  <si>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</si>
  <si>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</si>
  <si>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</si>
  <si>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</si>
  <si>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</si>
  <si>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</si>
  <si>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</si>
  <si>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</si>
  <si>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</si>
  <si>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</si>
  <si>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</si>
  <si>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</si>
  <si>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</si>
  <si>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</si>
  <si>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</si>
  <si>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</si>
  <si>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</si>
  <si>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</si>
  <si>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</si>
  <si>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</si>
  <si>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</si>
  <si>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</si>
  <si>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</si>
  <si>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</si>
  <si>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</si>
  <si>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</si>
  <si>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</si>
  <si>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</si>
  <si>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</si>
  <si>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</si>
  <si>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</si>
  <si>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</si>
  <si>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</si>
  <si>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</si>
  <si>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</si>
  <si>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</si>
  <si>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</si>
  <si>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</si>
  <si>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</si>
  <si>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</si>
  <si>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</si>
  <si>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</si>
  <si>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</si>
  <si>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</si>
  <si>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</si>
  <si>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</si>
  <si>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</si>
  <si>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</si>
  <si>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</si>
  <si>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</si>
  <si>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</si>
  <si>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</si>
  <si>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</si>
  <si>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</si>
  <si>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</si>
  <si>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</si>
  <si>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</si>
  <si>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</si>
  <si>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</si>
  <si>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</si>
  <si>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</si>
  <si>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</si>
  <si>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</si>
  <si>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</si>
  <si>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</si>
  <si>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</si>
  <si>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</si>
  <si>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</si>
  <si>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</si>
  <si>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</si>
  <si>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</si>
  <si>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</si>
  <si>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</si>
  <si>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</si>
  <si>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</si>
  <si>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</si>
  <si>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</si>
  <si>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</si>
  <si>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</si>
  <si>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</si>
  <si>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</si>
  <si>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</si>
  <si>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</si>
  <si>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</si>
  <si>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</si>
  <si>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</si>
  <si>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</si>
  <si>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</si>
  <si>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</si>
  <si>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</si>
  <si>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</si>
  <si>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</si>
  <si>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</si>
  <si>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</si>
  <si>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</si>
  <si>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</si>
  <si>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</si>
  <si>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</si>
  <si>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</si>
  <si>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</si>
  <si>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</si>
  <si>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</si>
  <si>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</si>
  <si>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</si>
  <si>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</si>
  <si>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</si>
  <si>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</si>
  <si>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</si>
  <si>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</si>
  <si>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</si>
  <si>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</si>
  <si>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</si>
  <si>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</si>
  <si>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</si>
  <si>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</si>
  <si>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</si>
  <si>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</si>
  <si>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</si>
  <si>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</si>
  <si>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</si>
  <si>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</si>
  <si>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</si>
  <si>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</si>
  <si>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</si>
  <si>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</si>
  <si>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</si>
  <si>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</si>
  <si>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</si>
  <si>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</si>
  <si>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</si>
  <si>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</si>
  <si>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</si>
  <si>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</si>
  <si>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</si>
  <si>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</si>
  <si>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</si>
  <si>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</si>
  <si>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</si>
  <si>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</si>
  <si>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</si>
  <si>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</si>
  <si>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</si>
  <si>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</si>
  <si>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</si>
  <si>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</si>
  <si>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</si>
  <si>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</si>
  <si>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</si>
  <si>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</si>
  <si>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</si>
  <si>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</si>
  <si>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</si>
  <si>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</si>
  <si>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</si>
  <si>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</si>
  <si>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</si>
  <si>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</si>
  <si>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</si>
  <si>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</si>
  <si>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</si>
  <si>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</si>
  <si>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</si>
  <si>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</si>
  <si>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</si>
  <si>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</si>
  <si>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</si>
  <si>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</si>
  <si>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</si>
  <si>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</si>
  <si>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</si>
  <si>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</si>
  <si>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</si>
  <si>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</si>
  <si>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</si>
  <si>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</si>
  <si>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</si>
  <si>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</si>
  <si>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</si>
  <si>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</si>
  <si>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</si>
  <si>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</si>
  <si>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</si>
  <si>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</si>
  <si>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</si>
  <si>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</si>
  <si>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</si>
  <si>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</si>
  <si>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</si>
  <si>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</si>
  <si>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</si>
  <si>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</si>
  <si>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</si>
  <si>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</si>
  <si>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</si>
  <si>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</si>
  <si>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</si>
  <si>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</si>
  <si>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</si>
  <si>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</si>
  <si>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</si>
  <si>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</si>
  <si>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</si>
  <si>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</si>
  <si>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</si>
  <si>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</si>
  <si>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</si>
  <si>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</si>
  <si>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</si>
  <si>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</si>
  <si>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</si>
  <si>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</si>
  <si>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</si>
  <si>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</si>
  <si>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</si>
  <si>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</si>
  <si>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</si>
  <si>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</si>
  <si>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</si>
  <si>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</si>
  <si>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</si>
  <si>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</si>
  <si>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</si>
  <si>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</si>
  <si>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</si>
  <si>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</si>
  <si>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</si>
  <si>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</si>
  <si>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</si>
  <si>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</si>
  <si>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</si>
  <si>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</si>
  <si>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</si>
  <si>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</si>
  <si>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</si>
  <si>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</si>
  <si>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</si>
  <si>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</si>
  <si>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</si>
  <si>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</si>
  <si>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</si>
  <si>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</si>
  <si>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</si>
  <si>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</si>
  <si>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</si>
  <si>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</si>
  <si>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</si>
  <si>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</si>
  <si>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</si>
  <si>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</si>
  <si>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</si>
  <si>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</si>
  <si>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</si>
  <si>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</si>
  <si>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</si>
  <si>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</si>
  <si>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</si>
  <si>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</si>
  <si>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</si>
  <si>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</si>
  <si>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</si>
  <si>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</si>
  <si>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</si>
  <si>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</si>
  <si>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</si>
  <si>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</si>
  <si>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</si>
  <si>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</si>
  <si>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</si>
  <si>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</si>
  <si>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</si>
  <si>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</si>
  <si>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</si>
  <si>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</si>
  <si>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</si>
  <si>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</si>
  <si>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</si>
  <si>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</si>
  <si>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</si>
  <si>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</si>
  <si>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</si>
  <si>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</si>
  <si>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</si>
  <si>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</si>
  <si>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</si>
  <si>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</si>
  <si>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</si>
  <si>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</si>
  <si>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</si>
  <si>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</si>
  <si>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</si>
  <si>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</si>
  <si>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</si>
  <si>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</si>
  <si>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</si>
  <si>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</si>
  <si>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</si>
  <si>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</si>
  <si>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</si>
  <si>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</si>
  <si>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</si>
  <si>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</si>
  <si>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</si>
  <si>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</si>
  <si>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</si>
  <si>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</si>
  <si>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</si>
  <si>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</si>
  <si>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</si>
  <si>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</si>
  <si>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</si>
  <si>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</si>
  <si>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</si>
  <si>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</si>
  <si>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</si>
  <si>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</si>
  <si>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</si>
  <si>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</si>
  <si>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</si>
  <si>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</si>
  <si>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</si>
  <si>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</si>
  <si>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</si>
  <si>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</si>
  <si>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</si>
  <si>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</si>
  <si>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</si>
  <si>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</si>
  <si>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</si>
  <si>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</si>
  <si>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</si>
  <si>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</si>
  <si>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</si>
  <si>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</si>
  <si>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</si>
  <si>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</si>
  <si>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</si>
  <si>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</si>
  <si>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</si>
  <si>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</si>
  <si>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</si>
  <si>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</si>
  <si>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</si>
  <si>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</si>
  <si>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</si>
  <si>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</si>
  <si>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</si>
  <si>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</si>
  <si>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</si>
  <si>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</si>
  <si>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</si>
  <si>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</si>
  <si>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</si>
  <si>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</si>
  <si>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</si>
  <si>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</si>
  <si>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</si>
  <si>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</si>
  <si>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</si>
  <si>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</si>
  <si>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</si>
  <si>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</si>
  <si>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</si>
  <si>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</si>
  <si>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</si>
  <si>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</si>
  <si>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</si>
  <si>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</si>
  <si>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</si>
  <si>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</si>
  <si>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</si>
  <si>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</si>
  <si>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</si>
  <si>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</si>
  <si>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</si>
  <si>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</si>
  <si>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</si>
  <si>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</si>
  <si>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</si>
  <si>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</si>
  <si>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</si>
  <si>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</si>
  <si>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</si>
  <si>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</si>
  <si>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</si>
  <si>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</si>
  <si>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</si>
  <si>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</si>
  <si>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</si>
  <si>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</si>
  <si>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</si>
  <si>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</si>
  <si>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</si>
  <si>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</si>
  <si>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</si>
  <si>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</si>
  <si>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</si>
  <si>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</si>
  <si>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</si>
  <si>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</si>
  <si>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</si>
  <si>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</si>
  <si>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</si>
  <si>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</si>
  <si>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</si>
  <si>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</si>
  <si>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</si>
  <si>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</si>
  <si>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</si>
  <si>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</si>
  <si>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</si>
  <si>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</si>
  <si>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</si>
  <si>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</si>
  <si>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</si>
  <si>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</si>
  <si>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</si>
  <si>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</si>
  <si>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</si>
  <si>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</si>
  <si>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</si>
  <si>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</si>
  <si>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</si>
  <si>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</si>
  <si>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</si>
  <si>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</si>
  <si>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</si>
  <si>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</si>
  <si>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</si>
  <si>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</si>
  <si>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</si>
  <si>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</si>
  <si>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</si>
  <si>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</si>
  <si>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</si>
  <si>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</si>
  <si>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</si>
  <si>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</si>
  <si>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</si>
  <si>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</si>
  <si>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</si>
  <si>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</si>
  <si>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</si>
  <si>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</si>
  <si>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</si>
  <si>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</si>
  <si>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</si>
  <si>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</si>
  <si>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</si>
  <si>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</si>
  <si>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</si>
  <si>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</si>
  <si>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</si>
  <si>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</si>
  <si>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</si>
  <si>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</si>
  <si>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</si>
  <si>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</si>
  <si>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</si>
  <si>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</si>
  <si>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</si>
  <si>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</si>
  <si>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</si>
  <si>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</si>
  <si>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</si>
  <si>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</si>
  <si>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</si>
  <si>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</si>
  <si>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</si>
  <si>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</si>
  <si>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</si>
  <si>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</si>
  <si>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</si>
  <si>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</si>
  <si>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</si>
  <si>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</si>
  <si>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</si>
  <si>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</si>
  <si>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</si>
  <si>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</si>
  <si>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</si>
  <si>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</si>
  <si>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</si>
  <si>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</si>
  <si>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</si>
  <si>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</si>
  <si>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</si>
  <si>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</si>
  <si>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</si>
  <si>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</si>
  <si>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</si>
  <si>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</si>
  <si>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</si>
  <si>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</si>
  <si>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</si>
  <si>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</si>
  <si>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</si>
  <si>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</si>
  <si>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</si>
  <si>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</si>
  <si>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</si>
  <si>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</si>
  <si>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</si>
  <si>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</si>
  <si>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</si>
  <si>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</si>
  <si>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</si>
  <si>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</si>
  <si>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</si>
  <si>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</si>
  <si>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</si>
  <si>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</si>
  <si>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</si>
  <si>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</si>
  <si>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</si>
  <si>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</si>
  <si>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</si>
  <si>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</si>
  <si>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</si>
  <si>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</si>
  <si>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</si>
  <si>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</si>
  <si>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</si>
  <si>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</si>
  <si>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</si>
  <si>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</si>
  <si>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</si>
  <si>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</si>
  <si>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</si>
  <si>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</si>
  <si>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</si>
  <si>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</si>
  <si>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</si>
  <si>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</si>
  <si>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</si>
  <si>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</si>
  <si>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</si>
  <si>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</si>
  <si>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</si>
  <si>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</si>
  <si>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</si>
  <si>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</si>
  <si>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</si>
  <si>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</si>
  <si>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</si>
  <si>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</si>
  <si>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</si>
  <si>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</si>
  <si>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</si>
  <si>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</si>
  <si>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</si>
  <si>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</si>
  <si>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</si>
  <si>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</si>
  <si>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</si>
  <si>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</si>
  <si>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</si>
  <si>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</si>
  <si>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</si>
  <si>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</si>
  <si>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</si>
  <si>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</si>
  <si>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</si>
  <si>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</si>
  <si>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</si>
  <si>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</si>
  <si>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</si>
  <si>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</si>
  <si>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</si>
  <si>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</si>
  <si>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</si>
  <si>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</si>
  <si>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</si>
  <si>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</si>
  <si>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</si>
  <si>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</si>
  <si>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</si>
  <si>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</si>
  <si>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</si>
  <si>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</si>
  <si>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</si>
  <si>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</si>
  <si>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</si>
  <si>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</si>
  <si>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</si>
  <si>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</si>
  <si>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</si>
  <si>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</si>
  <si>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</si>
  <si>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</si>
  <si>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</si>
  <si>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</si>
  <si>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</si>
  <si>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</si>
  <si>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</si>
  <si>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</si>
  <si>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</si>
  <si>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</si>
  <si>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</si>
  <si>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</si>
  <si>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</si>
  <si>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</si>
  <si>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</si>
  <si>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</si>
  <si>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</si>
  <si>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</si>
  <si>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</si>
  <si>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</si>
  <si>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</si>
  <si>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</si>
  <si>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</si>
  <si>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</si>
  <si>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</si>
  <si>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</si>
  <si>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</si>
  <si>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</si>
  <si>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</si>
  <si>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</si>
  <si>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</si>
  <si>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</si>
  <si>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</si>
  <si>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</si>
  <si>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</si>
  <si>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</si>
  <si>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</si>
  <si>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</si>
  <si>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</si>
  <si>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</si>
  <si>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</si>
  <si>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</si>
  <si>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</si>
  <si>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</si>
  <si>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</si>
  <si>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</si>
  <si>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</si>
  <si>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</si>
  <si>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</si>
  <si>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</si>
  <si>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</si>
  <si>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</si>
  <si>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</si>
  <si>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</si>
  <si>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</si>
  <si>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</si>
  <si>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</si>
  <si>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</si>
  <si>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</si>
  <si>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</si>
  <si>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</si>
  <si>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</si>
  <si>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</si>
  <si>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</si>
  <si>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</si>
  <si>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</si>
  <si>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</si>
  <si>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</si>
  <si>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</si>
  <si>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</si>
  <si>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</si>
  <si>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</si>
  <si>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</si>
  <si>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</si>
  <si>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</si>
  <si>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</si>
  <si>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</si>
  <si>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</si>
  <si>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</si>
  <si>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</si>
  <si>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</si>
  <si>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</si>
  <si>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</si>
  <si>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</si>
  <si>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</si>
  <si>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</si>
  <si>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</si>
  <si>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</si>
  <si>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</si>
  <si>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</si>
  <si>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</si>
  <si>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</si>
  <si>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</si>
  <si>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</si>
  <si>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</si>
  <si>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</si>
  <si>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</si>
  <si>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</si>
  <si>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</si>
  <si>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</si>
  <si>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</si>
  <si>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</si>
  <si>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</si>
  <si>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</si>
  <si>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</si>
  <si>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</si>
  <si>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</si>
  <si>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</si>
  <si>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</si>
  <si>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</si>
  <si>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</si>
  <si>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</si>
  <si>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</si>
  <si>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</si>
  <si>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</si>
  <si>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</si>
  <si>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</si>
  <si>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</si>
  <si>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</si>
  <si>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</si>
  <si>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</si>
  <si>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</si>
  <si>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</si>
  <si>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</si>
  <si>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</si>
  <si>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</si>
  <si>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</si>
  <si>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</si>
  <si>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</si>
  <si>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</si>
  <si>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</si>
  <si>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</si>
  <si>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</si>
  <si>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</si>
  <si>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</si>
  <si>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</si>
  <si>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</si>
  <si>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</si>
  <si>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</si>
  <si>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</si>
  <si>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</si>
  <si>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</si>
  <si>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</si>
  <si>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</si>
  <si>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</si>
  <si>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</si>
  <si>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</si>
  <si>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</si>
  <si>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</si>
  <si>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</si>
  <si>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</si>
  <si>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</si>
  <si>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</si>
  <si>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</si>
  <si>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</si>
  <si>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</si>
  <si>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</si>
  <si>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</si>
  <si>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</si>
  <si>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</si>
  <si>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</si>
  <si>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</si>
  <si>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</si>
  <si>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</si>
  <si>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</si>
  <si>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</si>
  <si>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</si>
  <si>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</si>
  <si>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</si>
  <si>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</si>
  <si>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</si>
  <si>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</si>
  <si>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</si>
  <si>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</si>
  <si>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</si>
  <si>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</si>
  <si>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</si>
  <si>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</si>
  <si>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</si>
  <si>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</si>
  <si>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</si>
  <si>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</si>
  <si>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</si>
  <si>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</si>
  <si>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</si>
  <si>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</si>
  <si>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</si>
  <si>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</si>
  <si>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</si>
  <si>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</si>
  <si>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</si>
  <si>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</si>
  <si>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</si>
  <si>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</si>
  <si>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</si>
  <si>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</si>
  <si>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</si>
  <si>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</si>
  <si>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</si>
  <si>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</si>
  <si>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</si>
  <si>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</si>
  <si>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</si>
  <si>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</si>
  <si>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</si>
  <si>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</si>
  <si>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</si>
  <si>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</si>
  <si>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</si>
  <si>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</si>
  <si>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</si>
  <si>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</si>
  <si>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</si>
  <si>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</si>
  <si>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</si>
  <si>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</si>
  <si>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</si>
  <si>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</si>
  <si>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</si>
  <si>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</si>
  <si>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</si>
  <si>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</si>
  <si>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</si>
  <si>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</si>
  <si>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</si>
  <si>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</si>
  <si>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</si>
  <si>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</si>
  <si>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</si>
  <si>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</si>
  <si>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</si>
  <si>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</si>
  <si>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</si>
  <si>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</si>
  <si>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</si>
  <si>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</si>
  <si>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</si>
  <si>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</si>
  <si>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</si>
  <si>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</si>
  <si>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</si>
  <si>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</si>
  <si>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</si>
  <si>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</si>
  <si>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</si>
  <si>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</si>
  <si>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</si>
  <si>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</si>
  <si>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</si>
  <si>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</si>
  <si>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</si>
  <si>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</si>
  <si>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</si>
  <si>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</si>
  <si>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</si>
  <si>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</si>
  <si>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</si>
  <si>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</si>
  <si>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</si>
  <si>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</si>
  <si>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</si>
  <si>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</si>
  <si>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</si>
  <si>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</si>
  <si>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</si>
  <si>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</si>
  <si>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</si>
  <si>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</si>
  <si>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</si>
  <si>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</si>
  <si>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</si>
  <si>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</si>
  <si>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</si>
  <si>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</si>
  <si>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</si>
  <si>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</si>
  <si>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</si>
  <si>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</si>
  <si>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</si>
  <si>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</si>
  <si>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</si>
  <si>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</si>
  <si>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</si>
  <si>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</si>
  <si>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</si>
  <si>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</si>
  <si>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</si>
  <si>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</si>
  <si>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</si>
  <si>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</si>
  <si>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</si>
  <si>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</si>
  <si>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</si>
  <si>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</si>
  <si>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</si>
  <si>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</si>
  <si>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</si>
  <si>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</si>
  <si>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</si>
  <si>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</si>
  <si>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</si>
  <si>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</si>
  <si>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</si>
  <si>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</si>
  <si>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</si>
  <si>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</si>
  <si>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</si>
  <si>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</si>
  <si>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</si>
  <si>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</si>
  <si>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</si>
  <si>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</si>
  <si>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</si>
  <si>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</si>
  <si>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</si>
  <si>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</si>
  <si>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</si>
  <si>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</si>
  <si>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</si>
  <si>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</si>
  <si>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</si>
  <si>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</si>
  <si>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</si>
  <si>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</si>
  <si>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</si>
  <si>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</si>
  <si>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</si>
  <si>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</si>
  <si>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</si>
  <si>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</si>
  <si>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</si>
  <si>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</si>
  <si>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</si>
  <si>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</si>
  <si>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</si>
  <si>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</si>
  <si>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</si>
  <si>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</si>
  <si>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</si>
  <si>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</si>
  <si>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</si>
  <si>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</si>
  <si>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</si>
  <si>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</si>
  <si>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</si>
  <si>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</si>
  <si>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</si>
  <si>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</si>
  <si>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</si>
  <si>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</si>
  <si>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</si>
  <si>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</si>
  <si>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</si>
  <si>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</si>
  <si>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</si>
  <si>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</si>
  <si>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</si>
  <si>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</si>
  <si>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</si>
  <si>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</si>
  <si>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</si>
  <si>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</si>
  <si>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</si>
  <si>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</si>
  <si>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</si>
  <si>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</si>
  <si>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</si>
  <si>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</si>
  <si>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</si>
  <si>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</si>
  <si>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</si>
  <si>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</si>
  <si>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</si>
  <si>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</si>
  <si>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</si>
  <si>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</si>
  <si>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</si>
  <si>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</si>
  <si>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</si>
  <si>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</si>
  <si>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</si>
  <si>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</si>
  <si>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</si>
  <si>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</si>
  <si>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</si>
  <si>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</si>
  <si>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</si>
  <si>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</si>
  <si>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</si>
  <si>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</si>
  <si>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</si>
  <si>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</si>
  <si>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</si>
  <si>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</si>
  <si>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</si>
  <si>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</si>
  <si>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</si>
  <si>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</si>
  <si>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</si>
  <si>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</si>
  <si>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</si>
  <si>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</si>
  <si>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</si>
  <si>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</si>
  <si>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</si>
  <si>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</si>
  <si>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</si>
  <si>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</si>
  <si>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</si>
  <si>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</si>
  <si>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</si>
  <si>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</si>
  <si>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</si>
  <si>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</si>
  <si>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</si>
  <si>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</si>
  <si>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</si>
  <si>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</si>
  <si>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</si>
  <si>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</si>
  <si>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</si>
  <si>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</si>
  <si>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</si>
  <si>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</si>
  <si>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</si>
  <si>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</si>
  <si>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</si>
  <si>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</si>
  <si>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</si>
  <si>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</si>
  <si>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</si>
  <si>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</si>
  <si>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</si>
  <si>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</si>
  <si>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</si>
  <si>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</si>
  <si>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</si>
  <si>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</si>
  <si>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</si>
  <si>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</si>
  <si>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</si>
  <si>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</si>
  <si>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</si>
  <si>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</si>
  <si>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</si>
  <si>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</si>
  <si>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</si>
  <si>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</si>
  <si>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</si>
  <si>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</si>
  <si>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</si>
  <si>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</si>
  <si>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</si>
  <si>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</si>
  <si>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</si>
  <si>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</si>
  <si>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</si>
  <si>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</si>
  <si>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</si>
  <si>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</si>
  <si>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</si>
  <si>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</si>
  <si>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</si>
  <si>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</si>
  <si>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</si>
  <si>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</si>
  <si>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</si>
  <si>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</si>
  <si>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</si>
  <si>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</si>
  <si>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</si>
  <si>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</si>
  <si>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</si>
  <si>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</si>
  <si>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</si>
  <si>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</si>
  <si>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</si>
  <si>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</si>
  <si>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</si>
  <si>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</si>
  <si>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</si>
  <si>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</si>
  <si>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</si>
  <si>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</si>
  <si>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</si>
  <si>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</si>
  <si>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</si>
  <si>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</si>
  <si>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</si>
  <si>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</si>
  <si>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</si>
  <si>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</si>
  <si>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</si>
  <si>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</si>
  <si>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</si>
  <si>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</si>
  <si>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</si>
  <si>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</si>
  <si>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</si>
  <si>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</si>
  <si>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</si>
  <si>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</si>
  <si>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</si>
  <si>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</si>
  <si>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</si>
  <si>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</si>
  <si>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</si>
  <si>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</si>
  <si>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</si>
  <si>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</si>
  <si>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</si>
  <si>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</si>
  <si>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</si>
  <si>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</si>
  <si>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</si>
  <si>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</si>
  <si>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</si>
  <si>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</si>
  <si>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</si>
  <si>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</si>
  <si>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</si>
  <si>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</si>
  <si>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</si>
  <si>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</si>
  <si>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</si>
  <si>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</si>
  <si>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</si>
  <si>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</si>
  <si>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</si>
  <si>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</si>
  <si>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</si>
  <si>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</si>
  <si>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</si>
  <si>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</si>
  <si>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</si>
  <si>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</si>
  <si>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</si>
  <si>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</si>
  <si>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</si>
  <si>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</si>
  <si>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</si>
  <si>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</si>
  <si>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</si>
  <si>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</si>
  <si>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</si>
  <si>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</si>
  <si>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</si>
  <si>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</si>
  <si>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</si>
  <si>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</si>
  <si>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</si>
  <si>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</si>
  <si>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</si>
  <si>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</si>
  <si>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</si>
  <si>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</si>
  <si>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</si>
  <si>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</si>
  <si>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</si>
  <si>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</si>
  <si>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</si>
  <si>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</si>
  <si>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</si>
  <si>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</si>
  <si>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</si>
  <si>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</si>
  <si>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</si>
  <si>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</si>
  <si>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</si>
  <si>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</si>
  <si>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</si>
  <si>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</si>
  <si>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</si>
  <si>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</si>
  <si>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</si>
  <si>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</si>
  <si>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</si>
  <si>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</si>
  <si>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</si>
  <si>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</si>
  <si>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</si>
  <si>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</si>
  <si>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</si>
  <si>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</si>
  <si>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</si>
  <si>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</si>
  <si>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</si>
  <si>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</si>
  <si>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</si>
  <si>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</si>
  <si>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</si>
  <si>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</si>
  <si>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</si>
  <si>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</si>
  <si>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</si>
  <si>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</si>
  <si>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</si>
  <si>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</si>
  <si>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</si>
  <si>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</si>
  <si>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</si>
  <si>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</si>
  <si>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</si>
  <si>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</si>
  <si>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</si>
  <si>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</si>
  <si>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</si>
  <si>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</si>
  <si>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</si>
  <si>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</si>
  <si>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</si>
  <si>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</si>
  <si>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</si>
  <si>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</si>
  <si>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</si>
  <si>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</si>
  <si>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</si>
  <si>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</si>
  <si>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</si>
  <si>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</si>
  <si>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</si>
  <si>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</si>
  <si>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</si>
  <si>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</si>
  <si>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</si>
  <si>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</si>
  <si>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</si>
  <si>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</si>
  <si>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</si>
  <si>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</si>
  <si>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</si>
  <si>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</si>
  <si>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</si>
  <si>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</si>
  <si>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</si>
  <si>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</si>
  <si>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</si>
  <si>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</si>
  <si>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</si>
  <si>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</si>
  <si>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</si>
  <si>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</si>
  <si>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</si>
  <si>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</si>
  <si>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</si>
  <si>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</si>
  <si>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</si>
  <si>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</si>
  <si>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</si>
  <si>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</si>
  <si>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</si>
  <si>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</si>
  <si>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</si>
  <si>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</si>
  <si>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</si>
  <si>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</si>
  <si>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</si>
  <si>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</si>
  <si>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</si>
  <si>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</si>
  <si>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</si>
  <si>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</si>
  <si>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</si>
  <si>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</si>
  <si>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</si>
  <si>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</si>
  <si>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</si>
  <si>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</si>
  <si>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</si>
  <si>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</si>
  <si>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</si>
  <si>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</si>
  <si>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</si>
  <si>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</si>
  <si>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</si>
  <si>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</si>
  <si>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</si>
  <si>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</si>
  <si>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</si>
  <si>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</si>
  <si>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</si>
  <si>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</si>
  <si>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</si>
  <si>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</si>
  <si>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</si>
  <si>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</si>
  <si>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</si>
  <si>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</si>
  <si>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</si>
  <si>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</si>
  <si>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</si>
  <si>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</si>
  <si>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</si>
  <si>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</si>
  <si>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</si>
  <si>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</si>
  <si>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</si>
  <si>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</si>
  <si>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</si>
  <si>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</si>
  <si>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</si>
  <si>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</si>
  <si>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</si>
  <si>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</si>
  <si>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</si>
  <si>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</si>
  <si>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</si>
  <si>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</si>
  <si>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</si>
  <si>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</si>
  <si>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</si>
  <si>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</si>
  <si>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</si>
  <si>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</si>
  <si>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</si>
  <si>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</si>
  <si>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</si>
  <si>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</si>
  <si>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</si>
  <si>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</si>
  <si>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</si>
  <si>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</si>
  <si>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</si>
  <si>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</si>
  <si>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</si>
  <si>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</si>
  <si>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</si>
  <si>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</si>
  <si>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</si>
  <si>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</si>
  <si>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</si>
  <si>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</si>
  <si>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</si>
  <si>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</si>
  <si>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</si>
  <si>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</si>
  <si>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</si>
  <si>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</si>
  <si>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</si>
  <si>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</si>
  <si>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</si>
  <si>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</si>
  <si>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</si>
  <si>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</si>
  <si>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</si>
  <si>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</si>
  <si>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</si>
  <si>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</si>
  <si>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</si>
  <si>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</si>
  <si>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</si>
  <si>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</si>
  <si>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</si>
  <si>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</si>
  <si>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</si>
  <si>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</si>
  <si>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</si>
  <si>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</si>
  <si>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</si>
  <si>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</si>
  <si>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</si>
  <si>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</si>
  <si>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</si>
  <si>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</si>
  <si>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</si>
  <si>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</si>
  <si>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</si>
  <si>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</si>
  <si>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</si>
  <si>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</si>
  <si>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</si>
  <si>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</si>
  <si>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</si>
  <si>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</si>
  <si>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</si>
  <si>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</si>
  <si>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</si>
  <si>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</si>
  <si>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</si>
  <si>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</si>
  <si>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</si>
  <si>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</si>
  <si>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</si>
  <si>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</si>
  <si>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</si>
  <si>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</si>
  <si>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</si>
  <si>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</si>
  <si>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</si>
  <si>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</si>
  <si>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</si>
  <si>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</si>
  <si>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</si>
  <si>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</si>
  <si>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</si>
  <si>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</si>
  <si>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</si>
  <si>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</si>
  <si>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</si>
  <si>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</si>
  <si>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</si>
  <si>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</si>
  <si>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</si>
  <si>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</si>
  <si>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</si>
  <si>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</si>
  <si>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</si>
  <si>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</si>
  <si>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</si>
  <si>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</si>
  <si>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</si>
  <si>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</si>
  <si>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</si>
  <si>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</si>
  <si>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</si>
  <si>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</si>
  <si>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</si>
  <si>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</si>
  <si>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</si>
  <si>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</si>
  <si>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</si>
  <si>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</si>
  <si>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</si>
  <si>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</si>
  <si>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</si>
  <si>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</si>
  <si>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</si>
  <si>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</si>
  <si>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</si>
  <si>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</si>
  <si>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</si>
  <si>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</si>
  <si>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</si>
  <si>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</si>
  <si>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</si>
  <si>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</si>
  <si>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</si>
  <si>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</si>
  <si>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</si>
  <si>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</si>
  <si>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</si>
  <si>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</si>
  <si>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</si>
  <si>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</si>
  <si>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</si>
  <si>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</si>
  <si>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</si>
  <si>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</si>
  <si>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</si>
  <si>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</si>
  <si>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</si>
  <si>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</si>
  <si>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</si>
  <si>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</si>
  <si>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</si>
  <si>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</si>
  <si>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</si>
  <si>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</si>
  <si>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</si>
  <si>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</si>
  <si>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</si>
  <si>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</si>
  <si>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</si>
  <si>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</si>
  <si>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</si>
  <si>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</si>
  <si>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</si>
  <si>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</si>
  <si>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</si>
  <si>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</si>
  <si>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</si>
  <si>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</si>
  <si>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</si>
  <si>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</si>
  <si>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</si>
  <si>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</si>
  <si>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</si>
  <si>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</si>
  <si>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</si>
  <si>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</si>
  <si>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</si>
  <si>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</si>
  <si>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</si>
  <si>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</si>
  <si>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</si>
  <si>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</si>
  <si>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</si>
  <si>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</si>
  <si>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</si>
  <si>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</si>
  <si>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</si>
  <si>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</si>
  <si>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</si>
  <si>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</si>
  <si>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</si>
  <si>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</si>
  <si>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</si>
  <si>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</si>
  <si>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</si>
  <si>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</si>
  <si>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</si>
  <si>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</si>
  <si>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</si>
  <si>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</si>
  <si>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</si>
  <si>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</si>
  <si>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</si>
  <si>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</si>
  <si>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</si>
  <si>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</si>
  <si>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</si>
  <si>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</si>
  <si>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</si>
  <si>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</si>
  <si>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</si>
  <si>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</si>
  <si>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</si>
  <si>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</si>
  <si>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</si>
  <si>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</si>
  <si>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</si>
  <si>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</si>
  <si>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</si>
  <si>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</si>
  <si>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</si>
  <si>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</si>
  <si>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</si>
  <si>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</si>
  <si>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</si>
  <si>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</si>
  <si>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</si>
  <si>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</si>
  <si>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</si>
  <si>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</si>
  <si>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</si>
  <si>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</si>
  <si>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</si>
  <si>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</si>
  <si>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</si>
  <si>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</si>
  <si>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</si>
  <si>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</si>
  <si>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</si>
  <si>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</si>
  <si>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</si>
  <si>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</si>
  <si>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</si>
  <si>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</si>
  <si>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</si>
  <si>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</si>
  <si>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</si>
  <si>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</si>
  <si>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</si>
  <si>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</si>
  <si>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</si>
  <si>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</si>
  <si>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</si>
  <si>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</si>
  <si>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</si>
  <si>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</si>
  <si>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</si>
  <si>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</si>
  <si>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</si>
  <si>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</si>
  <si>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</si>
  <si>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</si>
  <si>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</si>
  <si>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</si>
  <si>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</si>
  <si>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</si>
  <si>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</si>
  <si>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</si>
  <si>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</si>
  <si>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</si>
  <si>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</si>
  <si>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</si>
  <si>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</si>
  <si>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</si>
  <si>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</si>
  <si>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</si>
  <si>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</si>
  <si>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</si>
  <si>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</si>
  <si>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</si>
  <si>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</si>
  <si>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</si>
  <si>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</si>
  <si>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</si>
  <si>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</si>
  <si>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</si>
  <si>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</si>
  <si>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</si>
  <si>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</si>
  <si>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</si>
  <si>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</si>
  <si>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</si>
  <si>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</si>
  <si>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</si>
  <si>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</si>
  <si>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</si>
  <si>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</si>
  <si>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</si>
  <si>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</si>
  <si>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</si>
  <si>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</si>
  <si>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</si>
  <si>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</si>
  <si>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</si>
  <si>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</si>
  <si>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</si>
  <si>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</si>
  <si>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</si>
  <si>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</si>
  <si>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</si>
  <si>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</si>
  <si>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</si>
  <si>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</si>
  <si>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</si>
  <si>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</si>
  <si>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</si>
  <si>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</si>
  <si>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</si>
  <si>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</si>
  <si>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</si>
  <si>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</si>
  <si>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</si>
  <si>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</si>
  <si>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</si>
  <si>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</si>
  <si>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</si>
  <si>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</si>
  <si>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</si>
  <si>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</si>
  <si>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</si>
  <si>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</si>
  <si>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</si>
  <si>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</si>
  <si>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</si>
  <si>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</si>
  <si>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</si>
  <si>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</si>
  <si>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</si>
  <si>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</si>
  <si>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</si>
  <si>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</si>
  <si>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</si>
  <si>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</si>
  <si>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</si>
  <si>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</si>
  <si>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</si>
  <si>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</si>
  <si>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</si>
  <si>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</si>
  <si>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</si>
  <si>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</si>
  <si>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</si>
  <si>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</si>
  <si>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</si>
  <si>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</si>
  <si>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</si>
  <si>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</si>
  <si>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</si>
  <si>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</si>
  <si>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</si>
  <si>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</si>
  <si>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</si>
  <si>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</si>
  <si>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</si>
  <si>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</si>
  <si>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</si>
  <si>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</si>
  <si>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</si>
  <si>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</si>
  <si>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</si>
  <si>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</si>
  <si>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</si>
  <si>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</si>
  <si>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</si>
  <si>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</si>
  <si>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</si>
  <si>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</si>
  <si>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</si>
  <si>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</si>
  <si>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</si>
  <si>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</si>
  <si>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</si>
  <si>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</si>
  <si>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</si>
  <si>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</si>
  <si>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</si>
  <si>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</si>
  <si>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</si>
  <si>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</si>
  <si>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</si>
  <si>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</si>
  <si>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</si>
  <si>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</si>
  <si>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</si>
  <si>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</si>
  <si>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</si>
  <si>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</si>
  <si>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</si>
  <si>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</si>
  <si>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</si>
  <si>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</si>
  <si>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</si>
  <si>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</si>
  <si>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</si>
  <si>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</si>
  <si>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</si>
  <si>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</si>
  <si>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</si>
  <si>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</si>
  <si>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</si>
  <si>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</si>
  <si>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</si>
  <si>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</si>
  <si>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</si>
  <si>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</si>
  <si>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</si>
  <si>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</si>
  <si>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</si>
  <si>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</si>
  <si>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</si>
  <si>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</si>
  <si>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</si>
  <si>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</si>
  <si>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</si>
  <si>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</si>
  <si>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</si>
  <si>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</si>
  <si>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</si>
  <si>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</si>
  <si>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</si>
  <si>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</si>
  <si>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</si>
  <si>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</si>
  <si>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</si>
  <si>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</si>
  <si>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</si>
  <si>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</si>
  <si>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</si>
  <si>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</si>
  <si>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</si>
  <si>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</si>
  <si>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</si>
  <si>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</si>
  <si>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</si>
  <si>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</si>
  <si>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</si>
  <si>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</si>
  <si>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</si>
  <si>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</si>
  <si>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</si>
  <si>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</si>
  <si>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</si>
  <si>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</si>
  <si>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</si>
  <si>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</si>
  <si>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</si>
  <si>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</si>
  <si>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</si>
  <si>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</si>
  <si>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</si>
  <si>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</si>
  <si>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</si>
  <si>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</si>
  <si>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</si>
  <si>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</si>
  <si>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</si>
  <si>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</si>
  <si>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</si>
  <si>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</si>
  <si>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</si>
  <si>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</si>
  <si>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</si>
  <si>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</si>
  <si>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</si>
  <si>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</si>
  <si>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</si>
  <si>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</si>
  <si>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</si>
  <si>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</si>
  <si>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</si>
  <si>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</si>
  <si>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</si>
  <si>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</si>
  <si>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</si>
  <si>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</si>
  <si>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</si>
  <si>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</si>
  <si>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</si>
  <si>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</si>
  <si>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</si>
  <si>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</si>
  <si>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</si>
  <si>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</si>
  <si>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</si>
  <si>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</si>
  <si>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</si>
  <si>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</si>
  <si>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</si>
  <si>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</si>
  <si>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</si>
  <si>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</si>
  <si>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</si>
  <si>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</si>
  <si>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</si>
  <si>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</si>
  <si>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</si>
  <si>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</si>
  <si>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</si>
  <si>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</si>
  <si>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</si>
  <si>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</si>
  <si>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</si>
  <si>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</si>
  <si>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</si>
  <si>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</si>
  <si>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</si>
  <si>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</si>
  <si>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</si>
  <si>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</si>
  <si>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</si>
  <si>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</si>
  <si>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</si>
  <si>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</si>
  <si>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</si>
  <si>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</si>
  <si>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</si>
  <si>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</si>
  <si>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</si>
  <si>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</si>
  <si>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</si>
  <si>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</si>
  <si>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</si>
  <si>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</si>
  <si>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</si>
  <si>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</si>
  <si>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</si>
  <si>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</si>
  <si>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</si>
  <si>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</si>
  <si>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</si>
  <si>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</si>
  <si>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</si>
  <si>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</si>
  <si>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</si>
  <si>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</si>
  <si>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</si>
  <si>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</si>
  <si>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</si>
  <si>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</si>
  <si>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</si>
  <si>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</si>
  <si>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</si>
  <si>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</si>
  <si>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</si>
  <si>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</si>
  <si>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</si>
  <si>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</si>
  <si>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</si>
  <si>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</si>
  <si>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</si>
  <si>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</si>
  <si>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</si>
  <si>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</si>
  <si>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</si>
  <si>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</si>
  <si>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</si>
  <si>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</si>
  <si>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</si>
  <si>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</si>
  <si>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</si>
  <si>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</si>
  <si>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</si>
  <si>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</si>
  <si>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</si>
  <si>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</si>
  <si>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</si>
  <si>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</si>
  <si>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</si>
  <si>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</si>
  <si>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</si>
  <si>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</si>
  <si>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</si>
  <si>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</si>
  <si>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</si>
  <si>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</si>
  <si>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</si>
  <si>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</si>
  <si>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</si>
  <si>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</si>
  <si>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</si>
  <si>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</si>
  <si>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</si>
  <si>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</si>
  <si>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</si>
  <si>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</si>
  <si>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</si>
  <si>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</si>
  <si>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</si>
  <si>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</si>
  <si>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</si>
  <si>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</si>
  <si>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</si>
  <si>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</si>
  <si>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</si>
  <si>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</si>
  <si>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</si>
  <si>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</si>
  <si>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</si>
  <si>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</si>
  <si>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</si>
  <si>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</si>
  <si>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</si>
  <si>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</si>
  <si>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</si>
  <si>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</si>
  <si>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</si>
  <si>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</si>
  <si>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</si>
  <si>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</si>
  <si>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</si>
  <si>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</si>
  <si>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</si>
  <si>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</si>
  <si>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</si>
  <si>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</si>
  <si>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</si>
  <si>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</si>
  <si>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</si>
  <si>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</si>
  <si>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</si>
  <si>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</si>
  <si>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</si>
  <si>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</si>
  <si>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</si>
  <si>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</si>
  <si>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</si>
  <si>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</si>
  <si>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</si>
  <si>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</si>
  <si>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</si>
  <si>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</si>
  <si>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</si>
  <si>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</si>
  <si>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</si>
  <si>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</si>
  <si>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</si>
  <si>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</si>
  <si>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</si>
  <si>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</si>
  <si>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</si>
  <si>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</si>
  <si>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</si>
  <si>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</si>
  <si>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</si>
  <si>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</si>
  <si>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</si>
  <si>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</si>
  <si>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</si>
  <si>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</si>
  <si>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</si>
  <si>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</si>
  <si>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</si>
  <si>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</si>
  <si>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</si>
  <si>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</si>
  <si>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</si>
  <si>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</si>
  <si>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</si>
  <si>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</si>
  <si>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</si>
  <si>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</si>
  <si>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</si>
  <si>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</si>
  <si>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</si>
  <si>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</si>
  <si>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</si>
  <si>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</si>
  <si>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</si>
  <si>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</si>
  <si>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</si>
  <si>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</si>
  <si>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</si>
  <si>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</si>
  <si>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</si>
  <si>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</si>
  <si>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</si>
  <si>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</si>
  <si>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</si>
  <si>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</si>
  <si>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</si>
  <si>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</si>
  <si>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</si>
  <si>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</si>
  <si>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</si>
  <si>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</si>
  <si>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</si>
  <si>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</si>
  <si>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</si>
  <si>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</si>
  <si>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</si>
  <si>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</si>
  <si>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</si>
  <si>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</si>
  <si>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</si>
  <si>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</si>
  <si>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</si>
  <si>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</si>
  <si>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</si>
  <si>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</si>
  <si>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</si>
  <si>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</si>
  <si>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</si>
  <si>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</si>
  <si>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</si>
  <si>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</si>
  <si>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</si>
  <si>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</si>
  <si>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</si>
  <si>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</si>
  <si>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</si>
  <si>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</si>
  <si>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</si>
  <si>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</si>
  <si>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</si>
  <si>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</si>
  <si>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</si>
  <si>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</si>
  <si>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</si>
  <si>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</si>
  <si>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</si>
  <si>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</si>
  <si>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</si>
  <si>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</si>
  <si>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</si>
  <si>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</si>
  <si>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</si>
  <si>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</si>
  <si>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</si>
  <si>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</si>
  <si>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</si>
  <si>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</si>
  <si>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</si>
  <si>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</si>
  <si>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</si>
  <si>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</si>
  <si>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</si>
  <si>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</si>
  <si>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</si>
  <si>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</si>
  <si>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</si>
  <si>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</si>
  <si>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</si>
  <si>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</si>
  <si>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</si>
  <si>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</si>
  <si>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</si>
  <si>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</si>
  <si>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</si>
  <si>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</si>
  <si>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</si>
  <si>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</si>
  <si>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</si>
  <si>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</si>
  <si>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</si>
  <si>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</si>
  <si>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</si>
  <si>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</si>
  <si>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</si>
  <si>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</si>
  <si>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</si>
  <si>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</si>
  <si>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</si>
  <si>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</si>
  <si>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</si>
  <si>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</si>
  <si>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</si>
  <si>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</si>
  <si>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</si>
  <si>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</si>
  <si>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</si>
  <si>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</si>
  <si>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</si>
  <si>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</si>
  <si>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</si>
  <si>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</si>
  <si>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</si>
  <si>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</si>
  <si>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</si>
  <si>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</si>
  <si>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</si>
  <si>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</si>
  <si>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</si>
  <si>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</si>
  <si>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</si>
  <si>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</si>
  <si>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</si>
  <si>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</si>
  <si>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</si>
  <si>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</si>
  <si>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</si>
  <si>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</si>
  <si>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</si>
  <si>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</si>
  <si>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</si>
  <si>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</si>
  <si>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</si>
  <si>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</si>
  <si>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</si>
  <si>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</si>
  <si>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</si>
  <si>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</si>
  <si>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</si>
  <si>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</si>
  <si>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</si>
  <si>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</si>
  <si>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</si>
  <si>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</si>
  <si>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</si>
  <si>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</si>
  <si>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</si>
  <si>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</si>
  <si>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</si>
  <si>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</si>
  <si>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</si>
  <si>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</si>
  <si>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</si>
  <si>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</si>
  <si>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</si>
  <si>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</si>
  <si>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</si>
  <si>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</si>
  <si>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</si>
  <si>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</si>
  <si>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</si>
  <si>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</si>
  <si>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</si>
  <si>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</si>
  <si>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</si>
  <si>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</si>
  <si>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</si>
  <si>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</si>
  <si>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</si>
  <si>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</si>
  <si>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</si>
  <si>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</si>
  <si>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</si>
  <si>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</si>
  <si>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</si>
  <si>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</si>
  <si>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</si>
  <si>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</si>
  <si>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</si>
  <si>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</si>
  <si>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</si>
  <si>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</si>
  <si>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</si>
  <si>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</si>
  <si>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</si>
  <si>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</si>
  <si>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</si>
  <si>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</si>
  <si>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</si>
  <si>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</si>
  <si>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</si>
  <si>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</si>
  <si>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</si>
  <si>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</si>
  <si>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</si>
  <si>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</si>
  <si>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</si>
  <si>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</si>
  <si>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</si>
  <si>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</si>
  <si>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</si>
  <si>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</si>
  <si>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</si>
  <si>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</si>
  <si>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</si>
  <si>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</si>
  <si>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</si>
  <si>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</si>
  <si>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</si>
  <si>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</si>
  <si>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</si>
  <si>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</si>
  <si>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</si>
  <si>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</si>
  <si>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</si>
  <si>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</si>
  <si>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</si>
  <si>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</si>
  <si>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</si>
  <si>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</si>
  <si>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</si>
  <si>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</si>
  <si>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</si>
  <si>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</si>
  <si>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</si>
  <si>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</si>
  <si>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</si>
  <si>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</si>
  <si>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</si>
  <si>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</si>
  <si>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</si>
  <si>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</si>
  <si>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</si>
  <si>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</si>
  <si>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</si>
  <si>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</si>
  <si>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</si>
  <si>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</si>
  <si>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</si>
  <si>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</si>
  <si>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</si>
  <si>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</si>
  <si>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</si>
  <si>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</si>
  <si>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</si>
  <si>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</si>
  <si>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</si>
  <si>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</si>
  <si>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</si>
  <si>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</si>
  <si>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</si>
  <si>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</si>
  <si>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</si>
  <si>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</si>
  <si>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</si>
  <si>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</si>
  <si>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</si>
  <si>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</si>
  <si>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</si>
  <si>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</si>
  <si>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</si>
  <si>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</si>
  <si>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</si>
  <si>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</si>
  <si>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</si>
  <si>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</si>
  <si>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</si>
  <si>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</si>
  <si>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</si>
  <si>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</si>
  <si>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</si>
  <si>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</si>
  <si>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</si>
  <si>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</si>
  <si>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</si>
  <si>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</si>
  <si>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</si>
  <si>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</si>
  <si>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</si>
  <si>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</si>
  <si>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</si>
  <si>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</si>
  <si>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</si>
  <si>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</si>
  <si>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</si>
  <si>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</si>
  <si>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</si>
  <si>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</si>
  <si>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</si>
  <si>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</si>
  <si>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</si>
  <si>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</si>
  <si>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</si>
  <si>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</si>
  <si>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</si>
  <si>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</si>
  <si>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</si>
  <si>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</si>
  <si>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</si>
  <si>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</si>
  <si>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</si>
  <si>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</si>
  <si>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</si>
  <si>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</si>
  <si>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</si>
  <si>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</si>
  <si>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</si>
  <si>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</si>
  <si>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</si>
  <si>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</si>
  <si>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</si>
  <si>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</si>
  <si>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</si>
  <si>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</si>
  <si>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</si>
  <si>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</si>
  <si>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</si>
  <si>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</si>
  <si>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</si>
  <si>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</si>
  <si>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</si>
  <si>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</si>
  <si>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</si>
  <si>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</si>
  <si>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</si>
  <si>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</si>
  <si>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</si>
  <si>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</si>
  <si>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</si>
  <si>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</si>
  <si>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</si>
  <si>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</si>
  <si>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</si>
  <si>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</si>
  <si>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</si>
  <si>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</si>
  <si>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</si>
  <si>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</si>
  <si>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</si>
  <si>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</si>
  <si>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</si>
  <si>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</si>
  <si>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</si>
  <si>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</si>
  <si>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</si>
  <si>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</si>
  <si>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</si>
  <si>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</si>
  <si>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</si>
  <si>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</si>
  <si>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</si>
  <si>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</si>
  <si>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</si>
  <si>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</si>
  <si>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</si>
  <si>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</si>
  <si>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</si>
  <si>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</si>
  <si>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</si>
  <si>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</si>
  <si>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</si>
  <si>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</si>
  <si>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</si>
  <si>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</si>
  <si>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</si>
  <si>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</si>
  <si>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</si>
  <si>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</si>
  <si>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</si>
  <si>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</si>
  <si>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</si>
  <si>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</si>
  <si>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</si>
  <si>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</si>
  <si>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</si>
  <si>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</si>
  <si>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</si>
  <si>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</si>
  <si>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</si>
  <si>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</si>
  <si>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</si>
  <si>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</si>
  <si>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</si>
  <si>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</si>
  <si>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</si>
  <si>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</si>
  <si>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</si>
  <si>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</si>
  <si>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</si>
  <si>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</si>
  <si>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</si>
  <si>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</si>
  <si>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</si>
  <si>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</si>
  <si>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</si>
  <si>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</si>
  <si>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</si>
  <si>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</si>
  <si>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</si>
  <si>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</si>
  <si>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</si>
  <si>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</si>
  <si>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</si>
  <si>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</si>
  <si>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</si>
  <si>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</si>
  <si>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</si>
  <si>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</si>
  <si>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</si>
  <si>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</si>
  <si>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</si>
  <si>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</si>
  <si>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</si>
  <si>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</si>
  <si>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</si>
  <si>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</si>
  <si>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</si>
  <si>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</si>
  <si>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</si>
  <si>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</si>
  <si>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</si>
  <si>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</si>
  <si>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</si>
  <si>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</si>
  <si>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</si>
  <si>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</si>
  <si>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</si>
  <si>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</si>
  <si>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</si>
  <si>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</si>
  <si>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</si>
  <si>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</si>
  <si>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</si>
  <si>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</si>
  <si>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</si>
  <si>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</si>
  <si>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</si>
  <si>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</si>
  <si>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</si>
  <si>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</si>
  <si>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</si>
  <si>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</si>
  <si>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</si>
  <si>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</si>
  <si>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</si>
  <si>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</si>
  <si>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</si>
  <si>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</si>
  <si>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</si>
  <si>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</si>
  <si>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</si>
  <si>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</si>
  <si>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</si>
  <si>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</si>
  <si>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</si>
  <si>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</si>
  <si>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</si>
  <si>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</si>
  <si>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</si>
  <si>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</si>
  <si>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</si>
  <si>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</si>
  <si>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</si>
  <si>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</si>
  <si>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</si>
  <si>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</si>
  <si>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</si>
  <si>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</si>
  <si>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</si>
  <si>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</si>
  <si>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</si>
  <si>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</si>
  <si>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</si>
  <si>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</si>
  <si>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</si>
  <si>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</si>
  <si>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</si>
  <si>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</si>
  <si>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</si>
  <si>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</si>
  <si>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</si>
  <si>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</si>
  <si>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</si>
  <si>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</si>
  <si>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</si>
  <si>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</si>
  <si>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</si>
  <si>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</si>
  <si>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</si>
  <si>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</si>
  <si>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</si>
  <si>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</si>
  <si>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</si>
  <si>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</si>
  <si>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</si>
  <si>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</si>
  <si>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</si>
  <si>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</si>
  <si>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</si>
  <si>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</si>
  <si>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</si>
  <si>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</si>
  <si>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</si>
  <si>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</si>
  <si>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</si>
  <si>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</si>
  <si>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</si>
  <si>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</si>
  <si>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</si>
  <si>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</si>
  <si>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</si>
  <si>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</si>
  <si>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</si>
  <si>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</si>
  <si>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</si>
  <si>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</si>
  <si>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</si>
  <si>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</si>
  <si>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</si>
  <si>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</si>
  <si>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</si>
  <si>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</si>
  <si>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</si>
  <si>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</si>
  <si>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</si>
  <si>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</si>
  <si>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</si>
  <si>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</si>
  <si>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</si>
  <si>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</si>
  <si>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</si>
  <si>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</si>
  <si>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</si>
  <si>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</si>
  <si>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</si>
  <si>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</si>
  <si>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</si>
  <si>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</si>
  <si>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</si>
  <si>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</si>
  <si>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</si>
  <si>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</si>
  <si>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</si>
  <si>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</si>
  <si>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</si>
  <si>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</si>
  <si>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</si>
  <si>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</si>
  <si>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</si>
  <si>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</si>
  <si>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</si>
  <si>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</si>
  <si>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</si>
  <si>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</si>
  <si>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</si>
  <si>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</si>
  <si>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</si>
  <si>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</si>
  <si>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</si>
  <si>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</si>
  <si>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</si>
  <si>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</si>
  <si>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</si>
  <si>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</si>
  <si>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</si>
  <si>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</si>
  <si>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</si>
  <si>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</si>
  <si>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</si>
  <si>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</si>
  <si>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</si>
  <si>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</si>
  <si>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</si>
  <si>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</si>
  <si>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</si>
  <si>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</si>
  <si>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</si>
  <si>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</si>
  <si>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</si>
  <si>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</si>
  <si>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</si>
  <si>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</si>
  <si>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</si>
  <si>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</si>
  <si>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</si>
  <si>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</si>
  <si>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</si>
  <si>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</si>
  <si>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</si>
  <si>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</si>
  <si>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</si>
  <si>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</si>
  <si>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</si>
  <si>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</si>
  <si>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</si>
  <si>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</si>
  <si>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</si>
  <si>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</si>
  <si>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</si>
  <si>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</si>
  <si>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</si>
  <si>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</si>
  <si>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</si>
  <si>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</si>
  <si>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</si>
  <si>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</si>
  <si>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</si>
  <si>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</si>
  <si>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</si>
  <si>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</si>
  <si>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</si>
  <si>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</si>
  <si>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</si>
  <si>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</si>
  <si>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</si>
  <si>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</si>
  <si>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</si>
  <si>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</si>
  <si>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</si>
  <si>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</si>
  <si>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</si>
  <si>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</si>
  <si>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</si>
  <si>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</si>
  <si>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</si>
  <si>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</si>
  <si>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</si>
  <si>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</si>
  <si>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</si>
  <si>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</si>
  <si>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</si>
  <si>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</si>
  <si>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</si>
  <si>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</si>
  <si>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</si>
  <si>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</si>
  <si>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</si>
  <si>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</si>
  <si>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</si>
  <si>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</si>
  <si>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</si>
  <si>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</si>
  <si>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</si>
  <si>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</si>
  <si>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</si>
  <si>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</si>
  <si>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</si>
  <si>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</si>
  <si>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</si>
  <si>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</si>
  <si>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</si>
  <si>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</si>
  <si>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</si>
  <si>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</si>
  <si>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</si>
  <si>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</si>
  <si>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</si>
  <si>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</si>
  <si>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</si>
  <si>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</si>
  <si>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</si>
  <si>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</si>
  <si>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</si>
  <si>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</si>
  <si>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</si>
  <si>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</si>
  <si>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</si>
  <si>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</si>
  <si>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</si>
  <si>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</si>
  <si>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</si>
  <si>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</si>
  <si>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</si>
  <si>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</si>
  <si>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</si>
  <si>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</si>
  <si>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</si>
  <si>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</si>
  <si>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</si>
  <si>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</si>
  <si>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</si>
  <si>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</si>
  <si>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</si>
  <si>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</si>
  <si>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</si>
  <si>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</si>
  <si>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</si>
  <si>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</si>
  <si>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</si>
  <si>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</si>
  <si>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</si>
  <si>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</si>
  <si>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</si>
  <si>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</si>
  <si>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</si>
  <si>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</si>
  <si>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</si>
  <si>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</si>
  <si>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</si>
  <si>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</si>
  <si>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</si>
  <si>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</si>
  <si>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</si>
  <si>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</si>
  <si>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</si>
  <si>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</si>
  <si>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</si>
  <si>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</si>
  <si>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</si>
  <si>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</si>
  <si>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</si>
  <si>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</si>
  <si>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</si>
  <si>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</si>
  <si>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</si>
  <si>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</si>
  <si>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</si>
  <si>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</si>
  <si>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</si>
  <si>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</si>
  <si>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</si>
  <si>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</si>
  <si>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</si>
  <si>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</si>
  <si>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</si>
  <si>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</si>
  <si>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</si>
  <si>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</si>
  <si>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</si>
  <si>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</si>
  <si>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</si>
  <si>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</si>
  <si>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</si>
  <si>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</si>
  <si>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</si>
  <si>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</si>
  <si>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</si>
  <si>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</si>
  <si>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</si>
  <si>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</si>
  <si>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</si>
  <si>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</si>
  <si>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</si>
  <si>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</si>
  <si>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</si>
  <si>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</si>
  <si>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</si>
  <si>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</si>
  <si>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</si>
  <si>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</si>
  <si>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</si>
  <si>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</si>
  <si>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</si>
  <si>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</si>
  <si>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</si>
  <si>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</si>
  <si>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</si>
  <si>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</si>
  <si>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</si>
  <si>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</si>
  <si>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</si>
  <si>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</si>
  <si>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</si>
  <si>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</si>
  <si>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</si>
  <si>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</si>
  <si>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</si>
  <si>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</si>
  <si>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</si>
  <si>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</si>
  <si>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</si>
  <si>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</si>
  <si>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</si>
  <si>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</si>
  <si>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</si>
  <si>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</si>
  <si>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</si>
  <si>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</si>
  <si>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</si>
  <si>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</si>
  <si>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</si>
  <si>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</si>
  <si>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</si>
  <si>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</si>
  <si>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</si>
  <si>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</si>
  <si>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</si>
  <si>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</si>
  <si>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</si>
  <si>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</si>
  <si>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</si>
  <si>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</si>
  <si>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</si>
  <si>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</si>
  <si>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</si>
  <si>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</si>
  <si>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</si>
  <si>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</si>
  <si>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</si>
  <si>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</si>
  <si>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</si>
  <si>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</si>
  <si>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</si>
  <si>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</si>
  <si>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</si>
  <si>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</si>
  <si>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</si>
  <si>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</si>
  <si>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</si>
  <si>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</si>
  <si>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</si>
  <si>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</si>
  <si>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</si>
  <si>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</si>
  <si>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</si>
  <si>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</si>
  <si>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</si>
  <si>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</si>
  <si>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</si>
  <si>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</si>
  <si>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</si>
  <si>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</si>
  <si>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</si>
  <si>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</si>
  <si>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</si>
  <si>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</si>
  <si>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</si>
  <si>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</si>
  <si>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</si>
  <si>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</si>
  <si>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</si>
  <si>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</si>
  <si>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</si>
  <si>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</si>
  <si>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</si>
  <si>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</si>
  <si>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</si>
  <si>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</si>
  <si>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</si>
  <si>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</si>
  <si>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</si>
  <si>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</si>
  <si>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</si>
  <si>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</si>
  <si>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</si>
  <si>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</si>
  <si>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</si>
  <si>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</si>
  <si>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</si>
  <si>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</si>
  <si>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</si>
  <si>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</si>
  <si>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</si>
  <si>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</si>
  <si>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</si>
  <si>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</si>
  <si>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</si>
  <si>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</si>
  <si>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</si>
  <si>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</si>
  <si>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</si>
  <si>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</si>
  <si>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</si>
  <si>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</si>
  <si>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</si>
  <si>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</si>
  <si>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</si>
  <si>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</si>
  <si>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</si>
  <si>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</si>
  <si>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</si>
  <si>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</si>
  <si>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</si>
  <si>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</si>
  <si>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</si>
  <si>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</si>
  <si>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</si>
  <si>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</si>
  <si>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</si>
  <si>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</si>
  <si>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</si>
  <si>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</si>
  <si>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</si>
  <si>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</si>
  <si>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</si>
  <si>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</si>
  <si>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</si>
  <si>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</si>
  <si>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</si>
  <si>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</si>
  <si>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</si>
  <si>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</si>
  <si>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</si>
  <si>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</si>
  <si>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</si>
  <si>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</si>
  <si>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</si>
  <si>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</si>
  <si>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</si>
  <si>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</si>
  <si>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</si>
  <si>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</si>
  <si>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</si>
  <si>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</si>
  <si>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</si>
  <si>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</si>
  <si>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</si>
  <si>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</si>
  <si>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</si>
  <si>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</si>
  <si>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</si>
  <si>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</si>
  <si>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</si>
  <si>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</si>
  <si>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</si>
  <si>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</si>
  <si>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</si>
  <si>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</si>
  <si>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</si>
  <si>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</si>
  <si>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</si>
  <si>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</si>
  <si>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</si>
  <si>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</si>
  <si>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</si>
  <si>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</si>
  <si>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</si>
  <si>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</si>
  <si>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</si>
  <si>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</si>
  <si>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</si>
  <si>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</si>
  <si>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</si>
  <si>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</si>
  <si>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</si>
  <si>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</si>
  <si>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</si>
  <si>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</si>
  <si>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</si>
  <si>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</si>
  <si>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</si>
  <si>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</si>
  <si>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</si>
  <si>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</si>
  <si>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</si>
  <si>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</si>
  <si>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</si>
  <si>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</si>
  <si>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</si>
  <si>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</si>
  <si>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</si>
  <si>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</si>
  <si>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</si>
  <si>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</si>
  <si>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</si>
  <si>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</si>
  <si>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</si>
  <si>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</si>
  <si>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</si>
  <si>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</si>
  <si>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</si>
  <si>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</si>
  <si>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</si>
  <si>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</si>
  <si>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</si>
  <si>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</si>
  <si>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</si>
  <si>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</si>
  <si>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</si>
  <si>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</si>
  <si>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</si>
  <si>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</si>
  <si>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</si>
  <si>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</si>
  <si>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</si>
  <si>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</si>
  <si>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</si>
  <si>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</si>
  <si>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</si>
  <si>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</si>
  <si>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</si>
  <si>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</si>
  <si>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</si>
  <si>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</si>
  <si>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</si>
  <si>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</si>
  <si>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</si>
  <si>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</si>
  <si>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</si>
  <si>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</si>
  <si>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</si>
  <si>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</si>
  <si>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</si>
  <si>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</si>
  <si>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</si>
  <si>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</si>
  <si>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</si>
  <si>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</si>
  <si>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</si>
  <si>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</si>
  <si>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</si>
  <si>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</si>
  <si>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</si>
  <si>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</si>
  <si>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</si>
  <si>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</si>
  <si>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</si>
  <si>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</si>
  <si>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</si>
  <si>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</si>
  <si>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</si>
  <si>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</si>
  <si>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</si>
  <si>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</si>
  <si>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</si>
  <si>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</si>
  <si>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</si>
  <si>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</si>
  <si>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</si>
  <si>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</si>
  <si>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</si>
  <si>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</si>
  <si>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</si>
  <si>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</si>
  <si>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</si>
  <si>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</si>
  <si>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</si>
  <si>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</si>
  <si>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</si>
  <si>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</si>
  <si>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</si>
  <si>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</si>
  <si>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</si>
  <si>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</si>
  <si>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</si>
  <si>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</si>
  <si>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</si>
  <si>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</si>
  <si>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</si>
  <si>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</si>
  <si>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</si>
  <si>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</si>
  <si>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</si>
  <si>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</si>
  <si>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</si>
  <si>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</si>
  <si>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</si>
  <si>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</si>
  <si>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</si>
  <si>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</si>
  <si>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</si>
  <si>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</si>
  <si>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</si>
  <si>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</si>
  <si>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</si>
  <si>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</si>
  <si>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</si>
  <si>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</si>
  <si>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</si>
  <si>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</si>
  <si>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</si>
  <si>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</si>
  <si>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</si>
  <si>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</si>
  <si>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</si>
  <si>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</si>
  <si>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</si>
  <si>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</si>
  <si>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</si>
  <si>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</si>
  <si>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</si>
  <si>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</si>
  <si>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</si>
  <si>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</si>
  <si>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</si>
  <si>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</si>
  <si>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</si>
  <si>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</si>
  <si>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</si>
  <si>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</si>
  <si>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</si>
  <si>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</si>
  <si>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</si>
  <si>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</si>
  <si>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</si>
  <si>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</si>
  <si>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</si>
  <si>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</si>
  <si>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</si>
  <si>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</si>
  <si>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</si>
  <si>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</si>
  <si>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</si>
  <si>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</si>
  <si>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</si>
  <si>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</si>
  <si>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</si>
  <si>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</si>
  <si>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</si>
  <si>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</si>
  <si>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</si>
  <si>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</si>
  <si>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</si>
  <si>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</si>
  <si>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</si>
  <si>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</si>
  <si>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</si>
  <si>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</si>
  <si>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</si>
  <si>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</si>
  <si>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</si>
  <si>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</si>
  <si>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</si>
  <si>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</si>
  <si>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</si>
  <si>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</si>
  <si>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</si>
  <si>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</si>
  <si>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</si>
  <si>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</si>
  <si>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</si>
  <si>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</si>
  <si>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</si>
  <si>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</si>
  <si>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</si>
  <si>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</si>
  <si>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</si>
  <si>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</si>
  <si>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</si>
  <si>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</si>
  <si>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</si>
  <si>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</si>
  <si>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</si>
  <si>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</si>
  <si>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</si>
  <si>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</si>
  <si>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</si>
  <si>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</si>
  <si>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</si>
  <si>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</si>
  <si>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</si>
  <si>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</si>
  <si>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</si>
  <si>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</si>
  <si>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</si>
  <si>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</si>
  <si>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</si>
  <si>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</si>
  <si>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</si>
  <si>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</si>
  <si>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</si>
  <si>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</si>
  <si>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</si>
  <si>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</si>
  <si>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</si>
  <si>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</si>
  <si>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</si>
  <si>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</si>
  <si>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</si>
  <si>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</si>
  <si>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</si>
  <si>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</si>
  <si>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</si>
  <si>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</si>
  <si>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</si>
  <si>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</si>
  <si>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</si>
  <si>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</si>
  <si>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</si>
  <si>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</si>
  <si>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</si>
  <si>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</si>
  <si>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</si>
  <si>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</si>
  <si>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</si>
  <si>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</si>
  <si>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</si>
  <si>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</si>
  <si>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</si>
  <si>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</si>
  <si>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</si>
  <si>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</si>
  <si>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</si>
  <si>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</si>
  <si>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</si>
  <si>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</si>
  <si>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</si>
  <si>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</si>
  <si>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</si>
  <si>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</si>
  <si>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</si>
  <si>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</si>
  <si>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</si>
  <si>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</si>
  <si>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</si>
  <si>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</si>
  <si>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</si>
  <si>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</si>
  <si>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</si>
  <si>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</si>
  <si>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</si>
  <si>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</si>
  <si>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</si>
  <si>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</si>
  <si>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</si>
  <si>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</si>
  <si>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</si>
  <si>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</si>
  <si>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</si>
  <si>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</si>
  <si>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</si>
  <si>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</si>
  <si>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</si>
  <si>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</si>
  <si>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</si>
  <si>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</si>
  <si>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</si>
  <si>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</si>
  <si>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</si>
  <si>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</si>
  <si>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</si>
  <si>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</si>
  <si>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</si>
  <si>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</si>
  <si>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</si>
  <si>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</si>
  <si>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</si>
  <si>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</si>
  <si>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</si>
  <si>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</si>
  <si>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</si>
  <si>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</si>
  <si>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</si>
  <si>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</si>
  <si>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</si>
  <si>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</si>
  <si>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</si>
  <si>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</si>
  <si>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</si>
  <si>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</si>
  <si>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</si>
  <si>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</si>
  <si>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</si>
  <si>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</si>
  <si>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</si>
  <si>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</si>
  <si>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</si>
  <si>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</si>
  <si>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</si>
  <si>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</si>
  <si>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</si>
  <si>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</si>
  <si>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</si>
  <si>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</si>
  <si>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</si>
  <si>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</si>
  <si>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</si>
  <si>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</si>
  <si>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</si>
  <si>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</si>
  <si>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</si>
  <si>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</si>
  <si>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</si>
  <si>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</si>
  <si>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</si>
  <si>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</si>
  <si>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</si>
  <si>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</si>
  <si>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</si>
  <si>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</si>
  <si>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</si>
  <si>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</si>
  <si>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</si>
  <si>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</si>
  <si>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</si>
  <si>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</si>
  <si>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</si>
  <si>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</si>
  <si>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</si>
  <si>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</si>
  <si>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</si>
  <si>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</si>
  <si>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</si>
  <si>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</si>
  <si>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</si>
  <si>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</si>
  <si>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</si>
  <si>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</si>
  <si>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</si>
  <si>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</si>
  <si>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</si>
  <si>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</si>
  <si>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</si>
  <si>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</si>
  <si>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</si>
  <si>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</si>
  <si>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</si>
  <si>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</si>
  <si>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</si>
  <si>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</si>
  <si>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</si>
  <si>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</si>
  <si>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</si>
  <si>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</si>
  <si>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</si>
  <si>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</si>
  <si>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</si>
  <si>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</si>
  <si>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</si>
  <si>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</si>
  <si>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</si>
  <si>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</si>
  <si>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</si>
  <si>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</si>
  <si>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</si>
  <si>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</si>
  <si>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</si>
  <si>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</si>
  <si>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</si>
  <si>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</si>
  <si>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</si>
  <si>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</si>
  <si>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</si>
  <si>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</si>
  <si>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</si>
  <si>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</si>
  <si>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</si>
  <si>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</si>
  <si>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</si>
  <si>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</si>
  <si>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</si>
  <si>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</si>
  <si>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</si>
  <si>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</si>
  <si>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</si>
  <si>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</si>
  <si>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</si>
  <si>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</si>
  <si>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</si>
  <si>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</si>
  <si>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</si>
  <si>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</si>
  <si>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</si>
  <si>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</si>
  <si>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</si>
  <si>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</si>
  <si>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</si>
  <si>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</si>
  <si>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</si>
  <si>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</si>
  <si>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</si>
  <si>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</si>
  <si>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</si>
  <si>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</si>
  <si>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</si>
  <si>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</si>
  <si>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</si>
  <si>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</si>
  <si>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</si>
  <si>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</si>
  <si>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</si>
  <si>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</si>
  <si>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</si>
  <si>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</si>
  <si>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</si>
  <si>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</si>
  <si>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</si>
  <si>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</si>
  <si>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</si>
  <si>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</si>
  <si>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</si>
  <si>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</si>
  <si>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</si>
  <si>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</si>
  <si>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</si>
  <si>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</si>
  <si>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</si>
  <si>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</si>
  <si>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</si>
  <si>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</si>
  <si>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</si>
  <si>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</si>
  <si>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</si>
  <si>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</si>
  <si>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</si>
  <si>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</si>
  <si>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</si>
  <si>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</si>
  <si>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</si>
  <si>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</si>
  <si>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</si>
  <si>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</si>
  <si>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</si>
  <si>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</si>
  <si>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</si>
  <si>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</si>
  <si>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</si>
  <si>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</si>
  <si>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</si>
  <si>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</si>
  <si>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</si>
  <si>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</si>
  <si>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</si>
  <si>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</si>
  <si>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</si>
  <si>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</si>
  <si>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</si>
  <si>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</si>
  <si>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</si>
  <si>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</si>
  <si>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</si>
  <si>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</si>
  <si>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</si>
  <si>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</si>
  <si>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</si>
  <si>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</si>
  <si>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</si>
  <si>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</si>
  <si>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</si>
  <si>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</si>
  <si>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</si>
  <si>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</si>
  <si>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</si>
  <si>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</si>
  <si>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</si>
  <si>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</si>
  <si>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</si>
  <si>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</si>
  <si>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</si>
  <si>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</si>
  <si>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</si>
  <si>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</si>
  <si>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</si>
  <si>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</si>
  <si>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</si>
  <si>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</si>
  <si>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</si>
  <si>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</si>
  <si>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</si>
  <si>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</si>
  <si>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</si>
  <si>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</si>
  <si>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</si>
  <si>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</si>
  <si>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</si>
  <si>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</si>
  <si>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</si>
  <si>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</si>
  <si>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</si>
  <si>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</si>
  <si>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</si>
  <si>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</si>
  <si>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</si>
  <si>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</si>
  <si>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</si>
  <si>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</si>
  <si>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</si>
  <si>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</si>
  <si>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</si>
  <si>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</si>
  <si>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</si>
  <si>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</si>
  <si>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</si>
  <si>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</si>
  <si>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</si>
  <si>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</si>
  <si>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</si>
  <si>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</si>
  <si>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</si>
  <si>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</si>
  <si>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</si>
  <si>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</si>
  <si>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</si>
  <si>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</si>
  <si>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</si>
  <si>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</si>
  <si>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</si>
  <si>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</si>
  <si>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</si>
  <si>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</si>
  <si>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</si>
  <si>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</si>
  <si>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</si>
  <si>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</si>
  <si>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</si>
  <si>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</si>
  <si>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</si>
  <si>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</si>
  <si>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</si>
  <si>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</si>
  <si>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</si>
  <si>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</si>
  <si>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</si>
  <si>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</si>
  <si>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</si>
  <si>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</si>
  <si>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</si>
  <si>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</si>
  <si>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</si>
  <si>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</si>
  <si>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</si>
  <si>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</si>
  <si>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</si>
  <si>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</si>
  <si>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</si>
  <si>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</si>
  <si>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</si>
  <si>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</si>
  <si>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</si>
  <si>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</si>
  <si>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</si>
  <si>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</si>
  <si>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</si>
  <si>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</si>
  <si>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</si>
  <si>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</si>
  <si>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</si>
  <si>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</si>
  <si>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</si>
  <si>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</si>
  <si>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</si>
  <si>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</si>
  <si>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</si>
  <si>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</si>
  <si>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</si>
  <si>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</si>
  <si>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</si>
  <si>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</si>
  <si>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</si>
  <si>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</si>
  <si>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</si>
  <si>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</si>
  <si>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</si>
  <si>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</si>
  <si>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</si>
  <si>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</si>
  <si>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</si>
  <si>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</si>
  <si>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</si>
  <si>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</si>
  <si>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</si>
  <si>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</si>
  <si>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</si>
  <si>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</si>
  <si>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</si>
  <si>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</si>
  <si>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</si>
  <si>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</si>
  <si>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</si>
  <si>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</si>
  <si>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</si>
  <si>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</si>
  <si>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</si>
  <si>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</si>
  <si>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</si>
  <si>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</si>
  <si>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</si>
  <si>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</si>
  <si>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</si>
  <si>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</si>
  <si>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</si>
  <si>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</si>
  <si>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</si>
  <si>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</si>
  <si>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</si>
  <si>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</si>
  <si>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</si>
  <si>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</si>
  <si>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</si>
  <si>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</si>
  <si>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</si>
  <si>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</si>
  <si>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</si>
  <si>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</si>
  <si>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</si>
  <si>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</si>
  <si>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</si>
  <si>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</si>
  <si>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</si>
  <si>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</si>
  <si>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</si>
  <si>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</si>
  <si>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</si>
  <si>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</si>
  <si>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</si>
  <si>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</si>
  <si>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</si>
  <si>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</si>
  <si>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</si>
  <si>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</si>
  <si>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</si>
  <si>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</si>
  <si>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</si>
  <si>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</si>
  <si>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</si>
  <si>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</si>
  <si>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</si>
  <si>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</si>
  <si>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</si>
  <si>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</si>
  <si>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</si>
  <si>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</si>
  <si>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</si>
  <si>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</si>
  <si>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</si>
  <si>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</si>
  <si>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</si>
  <si>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</si>
  <si>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</si>
  <si>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</si>
  <si>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</si>
  <si>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</si>
  <si>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</si>
  <si>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</si>
  <si>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</si>
  <si>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</si>
  <si>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</si>
  <si>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</si>
  <si>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</si>
  <si>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</si>
  <si>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</si>
  <si>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</si>
  <si>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</si>
  <si>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</si>
  <si>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</si>
  <si>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</si>
  <si>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</si>
  <si>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</si>
  <si>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</si>
  <si>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</si>
  <si>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</si>
  <si>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</si>
  <si>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</si>
  <si>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</si>
  <si>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</si>
  <si>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</si>
  <si>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</si>
  <si>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</si>
  <si>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</si>
  <si>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</si>
  <si>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</si>
  <si>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</si>
  <si>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</si>
  <si>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</si>
  <si>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</si>
  <si>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</si>
  <si>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</si>
  <si>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</si>
  <si>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</si>
  <si>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</si>
  <si>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</si>
  <si>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</si>
  <si>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</si>
  <si>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</si>
  <si>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</si>
  <si>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</si>
  <si>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</si>
  <si>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</si>
  <si>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</si>
  <si>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</si>
  <si>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</si>
  <si>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</si>
  <si>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</si>
  <si>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</si>
  <si>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</si>
  <si>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</si>
  <si>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</si>
  <si>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</si>
  <si>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</si>
  <si>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</si>
  <si>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</si>
  <si>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</si>
  <si>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</si>
  <si>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</si>
  <si>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</si>
  <si>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</si>
  <si>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</si>
  <si>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</si>
  <si>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</si>
  <si>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</si>
  <si>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</si>
  <si>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</si>
  <si>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</si>
  <si>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</si>
  <si>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</si>
  <si>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</si>
  <si>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</si>
  <si>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</si>
  <si>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</si>
  <si>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</si>
  <si>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</si>
  <si>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</si>
  <si>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</si>
  <si>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</si>
  <si>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</si>
  <si>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</si>
  <si>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</si>
  <si>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</si>
  <si>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</si>
  <si>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</si>
  <si>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</si>
  <si>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</si>
  <si>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</si>
  <si>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</si>
  <si>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</si>
  <si>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</si>
  <si>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</si>
  <si>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</si>
  <si>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</si>
  <si>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</si>
  <si>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</si>
  <si>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</si>
  <si>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</si>
  <si>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</si>
  <si>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</si>
  <si>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</si>
  <si>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</si>
  <si>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</si>
  <si>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</si>
  <si>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</si>
  <si>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</si>
  <si>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</si>
  <si>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</si>
  <si>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</si>
  <si>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</si>
  <si>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</si>
  <si>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</si>
  <si>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</si>
  <si>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</si>
  <si>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</si>
  <si>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</si>
  <si>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</si>
  <si>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</si>
  <si>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</si>
  <si>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</si>
  <si>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</si>
  <si>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</si>
  <si>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</si>
  <si>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</si>
  <si>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</si>
  <si>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</si>
  <si>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</si>
  <si>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</si>
  <si>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</si>
  <si>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</si>
  <si>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</si>
  <si>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</si>
  <si>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</si>
  <si>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</si>
  <si>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</si>
  <si>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</si>
  <si>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</si>
  <si>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</si>
  <si>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</si>
  <si>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</si>
  <si>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</si>
  <si>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</si>
  <si>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</si>
  <si>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</si>
  <si>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</si>
  <si>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</si>
  <si>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</si>
  <si>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</si>
  <si>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</si>
  <si>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</si>
  <si>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</si>
  <si>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</si>
  <si>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</si>
  <si>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</si>
  <si>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</si>
  <si>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</si>
  <si>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</si>
  <si>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</si>
  <si>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</si>
  <si>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</si>
  <si>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</si>
  <si>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</si>
  <si>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</si>
  <si>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</si>
  <si>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</si>
  <si>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</si>
  <si>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</si>
  <si>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</si>
  <si>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</si>
  <si>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</si>
  <si>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</si>
  <si>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</si>
  <si>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</si>
  <si>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</si>
  <si>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</si>
  <si>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</si>
  <si>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</si>
  <si>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</si>
  <si>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</si>
  <si>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</si>
  <si>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</si>
  <si>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</si>
  <si>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</si>
  <si>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</si>
  <si>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</si>
  <si>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</si>
  <si>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</si>
  <si>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</si>
  <si>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</si>
  <si>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</si>
  <si>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</si>
  <si>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</si>
  <si>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</si>
  <si>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</si>
  <si>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</si>
  <si>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</si>
  <si>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</si>
  <si>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</si>
  <si>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</si>
  <si>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</si>
  <si>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</si>
  <si>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</si>
  <si>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</si>
  <si>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</si>
  <si>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</si>
  <si>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</si>
  <si>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</si>
  <si>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</si>
  <si>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</si>
  <si>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</si>
  <si>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</si>
  <si>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</si>
  <si>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</si>
  <si>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</si>
  <si>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</si>
  <si>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</si>
  <si>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</si>
  <si>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</si>
  <si>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</si>
  <si>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</si>
  <si>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</si>
  <si>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</si>
  <si>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</si>
  <si>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</si>
  <si>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</si>
  <si>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</si>
  <si>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</si>
  <si>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</si>
  <si>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</si>
  <si>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</si>
  <si>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</si>
  <si>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</si>
  <si>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</si>
  <si>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</si>
  <si>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</si>
  <si>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</si>
  <si>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</si>
  <si>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</si>
  <si>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</si>
  <si>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</si>
  <si>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</si>
  <si>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</si>
  <si>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</si>
  <si>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</si>
  <si>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</si>
  <si>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</si>
  <si>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</si>
  <si>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</si>
  <si>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</si>
  <si>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</si>
  <si>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</si>
  <si>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</si>
  <si>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</si>
  <si>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</si>
  <si>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</si>
  <si>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</si>
  <si>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</si>
  <si>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</si>
  <si>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</si>
  <si>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</si>
  <si>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</si>
  <si>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</si>
  <si>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</si>
  <si>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</si>
  <si>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</si>
  <si>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</si>
  <si>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</si>
  <si>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</si>
  <si>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</si>
  <si>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</si>
  <si>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</si>
  <si>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</si>
  <si>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</si>
  <si>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</si>
  <si>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</si>
  <si>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</si>
  <si>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</si>
  <si>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</si>
  <si>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</si>
  <si>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</si>
  <si>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</si>
  <si>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</si>
  <si>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</si>
  <si>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</si>
  <si>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</si>
  <si>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</si>
  <si>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</si>
  <si>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</si>
  <si>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</si>
  <si>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</si>
  <si>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</si>
  <si>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</si>
  <si>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</si>
  <si>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</si>
  <si>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</si>
  <si>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</si>
  <si>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</si>
  <si>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</si>
  <si>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</si>
  <si>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</si>
  <si>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</si>
  <si>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</si>
  <si>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</si>
  <si>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</si>
  <si>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</si>
  <si>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</si>
  <si>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</si>
  <si>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</si>
  <si>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</si>
  <si>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</si>
  <si>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</si>
  <si>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</si>
  <si>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</si>
  <si>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</si>
  <si>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</si>
  <si>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</si>
  <si>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</si>
  <si>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</si>
  <si>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</si>
  <si>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</si>
  <si>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</si>
  <si>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</si>
  <si>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</si>
  <si>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</si>
  <si>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</si>
  <si>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</si>
  <si>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</si>
  <si>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</si>
  <si>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</si>
  <si>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</si>
  <si>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</si>
  <si>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</si>
  <si>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</si>
  <si>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</si>
  <si>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</si>
  <si>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</si>
  <si>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</si>
  <si>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</si>
  <si>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</si>
  <si>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</si>
  <si>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</si>
  <si>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</si>
  <si>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</si>
  <si>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</si>
  <si>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</si>
  <si>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</si>
  <si>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</si>
  <si>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</si>
  <si>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</si>
  <si>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</si>
  <si>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</si>
  <si>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</si>
  <si>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</si>
  <si>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</si>
  <si>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</si>
  <si>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</si>
  <si>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</si>
  <si>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</si>
  <si>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</si>
  <si>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</si>
  <si>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</si>
  <si>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</si>
  <si>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</si>
  <si>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</si>
  <si>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</si>
  <si>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</si>
  <si>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</si>
  <si>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</si>
  <si>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</si>
  <si>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</si>
  <si>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</si>
  <si>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</si>
  <si>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</si>
  <si>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</si>
  <si>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</si>
  <si>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</si>
  <si>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</si>
  <si>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</si>
  <si>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</si>
  <si>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</si>
  <si>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</si>
  <si>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</si>
  <si>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</si>
  <si>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</si>
  <si>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</si>
  <si>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</si>
  <si>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</si>
  <si>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</si>
  <si>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</si>
  <si>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</si>
  <si>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</si>
  <si>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</si>
  <si>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</si>
  <si>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</si>
  <si>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</si>
  <si>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</si>
  <si>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</si>
  <si>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</si>
  <si>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</si>
  <si>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</si>
  <si>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</si>
  <si>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</si>
  <si>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</si>
  <si>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</si>
  <si>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</si>
  <si>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</si>
  <si>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</si>
  <si>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</si>
  <si>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</si>
  <si>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</si>
  <si>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</si>
  <si>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</si>
  <si>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</si>
  <si>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</si>
  <si>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</si>
  <si>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</si>
  <si>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</si>
  <si>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</si>
  <si>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</si>
  <si>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</si>
  <si>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</si>
  <si>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</si>
  <si>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</si>
  <si>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</si>
  <si>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</si>
  <si>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</si>
  <si>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</si>
  <si>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</si>
  <si>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</si>
  <si>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</si>
  <si>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</si>
  <si>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</si>
  <si>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</si>
  <si>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</si>
  <si>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</si>
  <si>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</si>
  <si>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</si>
  <si>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</si>
  <si>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</si>
  <si>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</si>
  <si>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</si>
  <si>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</si>
  <si>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</si>
  <si>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</si>
  <si>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</si>
  <si>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</si>
  <si>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</si>
  <si>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</si>
  <si>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</si>
  <si>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</si>
  <si>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</si>
  <si>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</si>
  <si>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</si>
  <si>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</si>
  <si>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</si>
  <si>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</si>
  <si>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</si>
  <si>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</si>
  <si>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</si>
  <si>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</si>
  <si>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</si>
  <si>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</si>
  <si>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</si>
  <si>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</si>
  <si>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</si>
  <si>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</si>
  <si>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</si>
  <si>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</si>
  <si>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</si>
  <si>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</si>
  <si>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</si>
  <si>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</si>
  <si>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</si>
  <si>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</si>
  <si>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</si>
  <si>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</si>
  <si>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</si>
  <si>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</si>
  <si>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</si>
  <si>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</si>
  <si>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</si>
  <si>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</si>
  <si>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</si>
  <si>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</si>
  <si>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</si>
  <si>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</si>
  <si>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</si>
  <si>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</si>
  <si>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</si>
  <si>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</si>
  <si>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</si>
  <si>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</si>
  <si>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</si>
  <si>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</si>
  <si>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</si>
  <si>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</si>
  <si>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</si>
  <si>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</si>
  <si>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</si>
  <si>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</si>
  <si>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</si>
  <si>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</si>
  <si>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</si>
  <si>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</si>
  <si>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</si>
  <si>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</si>
  <si>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</si>
  <si>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</si>
  <si>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</si>
  <si>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</si>
  <si>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</si>
  <si>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</si>
  <si>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</si>
  <si>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</si>
  <si>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</si>
  <si>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</si>
  <si>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</si>
  <si>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</si>
  <si>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</si>
  <si>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</si>
  <si>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</si>
  <si>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</si>
  <si>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</si>
  <si>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</si>
  <si>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</si>
  <si>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</si>
  <si>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</si>
  <si>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</si>
  <si>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</si>
  <si>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</si>
  <si>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</si>
  <si>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</si>
  <si>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</si>
  <si>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</si>
  <si>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</si>
  <si>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</si>
  <si>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</si>
  <si>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</si>
  <si>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</si>
  <si>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</si>
  <si>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</si>
  <si>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</si>
  <si>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</si>
  <si>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</si>
  <si>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</si>
  <si>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</si>
  <si>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</si>
  <si>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</si>
  <si>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</si>
  <si>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</si>
  <si>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</si>
  <si>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</si>
  <si>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</si>
  <si>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</si>
  <si>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</si>
  <si>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</si>
  <si>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</si>
  <si>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</si>
  <si>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</si>
  <si>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</si>
  <si>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</si>
  <si>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</si>
  <si>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</si>
  <si>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</si>
  <si>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</si>
  <si>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</si>
  <si>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</si>
  <si>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</si>
  <si>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</si>
  <si>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</si>
  <si>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</si>
  <si>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</si>
  <si>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</si>
  <si>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</si>
  <si>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</si>
  <si>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</si>
  <si>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</si>
  <si>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</si>
  <si>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</si>
  <si>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</si>
  <si>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</si>
  <si>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</si>
  <si>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</si>
  <si>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</si>
  <si>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</si>
  <si>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</si>
  <si>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</si>
  <si>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</si>
  <si>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</si>
  <si>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</si>
  <si>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</si>
  <si>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</si>
  <si>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</si>
  <si>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</si>
  <si>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</si>
  <si>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</si>
  <si>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</si>
  <si>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</si>
  <si>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</si>
  <si>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</si>
  <si>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</si>
  <si>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</si>
  <si>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</si>
  <si>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</si>
  <si>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</si>
  <si>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</si>
  <si>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</si>
  <si>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</si>
  <si>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</si>
  <si>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</si>
  <si>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</si>
  <si>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</si>
  <si>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</si>
  <si>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</si>
  <si>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</si>
  <si>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</si>
  <si>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</si>
  <si>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</si>
  <si>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</si>
  <si>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</si>
  <si>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</si>
  <si>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</si>
  <si>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</si>
  <si>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</si>
  <si>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</si>
  <si>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</si>
  <si>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</si>
  <si>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</si>
  <si>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</si>
  <si>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</si>
  <si>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</si>
  <si>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</si>
  <si>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</si>
  <si>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</si>
  <si>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</si>
  <si>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</si>
  <si>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</si>
  <si>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</si>
  <si>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</si>
  <si>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</si>
  <si>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</si>
  <si>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</si>
  <si>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</si>
  <si>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</si>
  <si>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</si>
  <si>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</si>
  <si>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</si>
  <si>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</si>
  <si>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</si>
  <si>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</si>
  <si>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</si>
  <si>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</si>
  <si>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</si>
  <si>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</si>
  <si>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</si>
  <si>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</si>
  <si>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</si>
  <si>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</si>
  <si>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</si>
  <si>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</si>
  <si>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</si>
  <si>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</si>
  <si>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</si>
  <si>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</si>
  <si>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</si>
  <si>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</si>
  <si>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</si>
  <si>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</si>
  <si>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</si>
  <si>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</si>
  <si>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</si>
  <si>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</si>
  <si>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</si>
  <si>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</si>
  <si>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</si>
  <si>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</si>
  <si>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</si>
  <si>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</si>
  <si>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</si>
  <si>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</si>
  <si>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</si>
  <si>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</si>
  <si>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</si>
  <si>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</si>
  <si>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</si>
  <si>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</si>
  <si>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</si>
  <si>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</si>
  <si>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</si>
  <si>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</si>
  <si>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</si>
  <si>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</si>
  <si>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</si>
  <si>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</si>
  <si>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</si>
  <si>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</si>
  <si>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</si>
  <si>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</si>
  <si>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</si>
  <si>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</si>
  <si>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</si>
  <si>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</si>
  <si>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</si>
  <si>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</si>
  <si>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</si>
  <si>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</si>
  <si>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</si>
  <si>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</si>
  <si>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</si>
  <si>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</si>
  <si>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</si>
  <si>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</si>
  <si>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</si>
  <si>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</si>
  <si>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</si>
  <si>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</si>
  <si>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</si>
  <si>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</si>
  <si>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</si>
  <si>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</si>
  <si>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</si>
  <si>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</si>
  <si>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</si>
  <si>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</si>
  <si>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</si>
  <si>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</si>
  <si>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</si>
  <si>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</si>
  <si>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</si>
  <si>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</si>
  <si>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</si>
  <si>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</si>
  <si>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</si>
  <si>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</si>
  <si>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</si>
  <si>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</si>
  <si>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</si>
  <si>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</si>
  <si>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</si>
  <si>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</si>
  <si>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</si>
  <si>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</si>
  <si>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</si>
  <si>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</si>
  <si>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</si>
  <si>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</si>
  <si>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</si>
  <si>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</si>
  <si>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</si>
  <si>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</si>
  <si>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</si>
  <si>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</si>
  <si>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</si>
  <si>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</si>
  <si>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</si>
  <si>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</si>
  <si>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</si>
  <si>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</si>
  <si>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</si>
  <si>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</si>
  <si>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</si>
  <si>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</si>
  <si>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</si>
  <si>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</si>
  <si>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</si>
  <si>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</si>
  <si>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</si>
  <si>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</si>
  <si>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</si>
  <si>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</si>
  <si>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</si>
  <si>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</si>
  <si>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</si>
  <si>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</si>
  <si>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</si>
  <si>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</si>
  <si>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</si>
  <si>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</si>
  <si>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</si>
  <si>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</si>
  <si>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</si>
  <si>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</si>
  <si>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</si>
  <si>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</si>
  <si>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</si>
  <si>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</si>
  <si>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</si>
  <si>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</si>
  <si>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</si>
  <si>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</si>
  <si>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</si>
  <si>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</si>
  <si>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</si>
  <si>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</si>
  <si>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</si>
  <si>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</si>
  <si>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</si>
  <si>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</si>
  <si>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</si>
  <si>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</si>
  <si>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</si>
  <si>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</si>
  <si>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</si>
  <si>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</si>
  <si>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</si>
  <si>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</si>
  <si>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</si>
  <si>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</si>
  <si>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</si>
  <si>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</si>
  <si>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</si>
  <si>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</si>
  <si>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</si>
  <si>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</si>
  <si>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</si>
  <si>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</si>
  <si>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</si>
  <si>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</si>
  <si>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</si>
  <si>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</si>
  <si>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</si>
  <si>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</si>
  <si>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</si>
  <si>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</si>
  <si>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</si>
  <si>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</si>
  <si>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</si>
  <si>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</si>
  <si>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</si>
  <si>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</si>
  <si>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</si>
  <si>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</si>
  <si>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</si>
  <si>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</si>
  <si>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</si>
  <si>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</si>
  <si>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</si>
  <si>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</si>
  <si>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</si>
  <si>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</si>
  <si>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</si>
  <si>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</si>
  <si>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</si>
  <si>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</si>
  <si>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</si>
  <si>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</si>
  <si>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</si>
  <si>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</si>
  <si>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</si>
  <si>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</si>
  <si>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</si>
  <si>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</si>
  <si>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</si>
  <si>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</si>
  <si>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</si>
  <si>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</si>
  <si>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</si>
  <si>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</si>
  <si>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</si>
  <si>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</si>
  <si>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</si>
  <si>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</si>
  <si>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</si>
  <si>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</si>
  <si>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</si>
  <si>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</si>
  <si>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</si>
  <si>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</si>
  <si>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</si>
  <si>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</si>
  <si>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</si>
  <si>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</si>
  <si>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</si>
  <si>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</si>
  <si>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</si>
  <si>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</si>
  <si>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</si>
  <si>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</si>
  <si>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</si>
  <si>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</si>
  <si>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</si>
  <si>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</si>
  <si>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</si>
  <si>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</si>
  <si>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</si>
  <si>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</si>
  <si>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</si>
  <si>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</si>
  <si>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</si>
  <si>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</si>
  <si>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</si>
  <si>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</si>
  <si>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</si>
  <si>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</si>
  <si>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</si>
  <si>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</si>
  <si>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</si>
  <si>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</si>
  <si>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</si>
  <si>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</si>
  <si>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</si>
  <si>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</si>
  <si>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</si>
  <si>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</si>
  <si>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</si>
  <si>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</si>
  <si>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</si>
  <si>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</si>
  <si>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</si>
  <si>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</si>
  <si>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</si>
  <si>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</si>
  <si>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</si>
  <si>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</si>
  <si>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</si>
  <si>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</si>
  <si>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</si>
  <si>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</si>
  <si>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</si>
  <si>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</si>
  <si>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</si>
  <si>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</si>
  <si>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</si>
  <si>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</si>
  <si>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</si>
  <si>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</si>
  <si>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</si>
  <si>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</si>
  <si>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</si>
  <si>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</si>
  <si>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</si>
  <si>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</si>
  <si>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</si>
  <si>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</si>
  <si>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</si>
  <si>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</si>
  <si>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</si>
  <si>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</si>
  <si>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</si>
  <si>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</si>
  <si>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</si>
  <si>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</si>
  <si>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</si>
  <si>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</si>
  <si>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</si>
  <si>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</si>
  <si>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</si>
  <si>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</si>
  <si>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</si>
  <si>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</si>
  <si>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</si>
  <si>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</si>
  <si>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</si>
  <si>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</si>
  <si>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</si>
  <si>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</si>
  <si>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</si>
  <si>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</si>
  <si>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</si>
  <si>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</si>
  <si>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</si>
  <si>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</si>
  <si>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</si>
  <si>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</si>
  <si>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</si>
  <si>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</si>
  <si>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</si>
  <si>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</si>
  <si>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</si>
  <si>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</si>
  <si>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</si>
  <si>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</si>
  <si>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</si>
  <si>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</si>
  <si>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</si>
  <si>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</si>
  <si>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</si>
  <si>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</si>
  <si>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</si>
  <si>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</si>
  <si>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</si>
  <si>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</si>
  <si>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</si>
  <si>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</si>
  <si>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</si>
  <si>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</si>
  <si>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</si>
  <si>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</si>
  <si>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</si>
  <si>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</si>
  <si>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</si>
  <si>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</si>
  <si>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</si>
  <si>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</si>
  <si>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</si>
  <si>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</si>
  <si>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</si>
  <si>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</si>
  <si>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</si>
  <si>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</si>
  <si>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</si>
  <si>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</si>
  <si>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</si>
  <si>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</si>
  <si>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</si>
  <si>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</si>
  <si>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</si>
  <si>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</si>
  <si>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</si>
  <si>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</si>
  <si>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</si>
  <si>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</si>
  <si>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</si>
  <si>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</si>
  <si>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</si>
  <si>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</si>
  <si>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</si>
  <si>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</si>
  <si>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</si>
  <si>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</si>
  <si>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</si>
  <si>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</si>
  <si>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</si>
  <si>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</si>
  <si>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</si>
  <si>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</si>
  <si>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</si>
  <si>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</si>
  <si>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</si>
  <si>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</si>
  <si>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</si>
  <si>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</si>
  <si>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</si>
  <si>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</si>
  <si>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</si>
  <si>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</si>
  <si>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</si>
  <si>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</si>
  <si>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</si>
  <si>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</si>
  <si>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</si>
  <si>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</si>
  <si>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</si>
  <si>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</si>
  <si>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</si>
  <si>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</si>
  <si>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</si>
  <si>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</si>
  <si>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</si>
  <si>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</si>
  <si>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</si>
  <si>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</si>
  <si>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</si>
  <si>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</si>
  <si>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</si>
  <si>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</si>
  <si>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</si>
  <si>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</si>
  <si>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</si>
  <si>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</si>
  <si>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</si>
  <si>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</si>
  <si>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</si>
  <si>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</si>
  <si>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</si>
  <si>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</si>
  <si>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</si>
  <si>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</si>
  <si>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</si>
  <si>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</si>
  <si>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</si>
  <si>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</si>
  <si>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</si>
  <si>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</si>
  <si>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</si>
  <si>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</si>
  <si>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</si>
  <si>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</si>
  <si>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</si>
  <si>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</si>
  <si>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</si>
  <si>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</si>
  <si>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</si>
  <si>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</si>
  <si>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</si>
  <si>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</si>
  <si>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</si>
  <si>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</si>
  <si>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</si>
  <si>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</si>
  <si>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</si>
  <si>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</si>
  <si>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</si>
  <si>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</si>
  <si>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</si>
  <si>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</si>
  <si>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</si>
  <si>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</si>
  <si>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</si>
  <si>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</si>
  <si>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</si>
  <si>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</si>
  <si>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</si>
  <si>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</si>
  <si>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</si>
  <si>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</si>
  <si>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</si>
  <si>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</si>
  <si>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</si>
  <si>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</si>
  <si>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</si>
  <si>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</si>
  <si>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</si>
  <si>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</si>
  <si>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</si>
  <si>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</si>
  <si>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</si>
  <si>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</si>
  <si>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</si>
  <si>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</si>
  <si>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</si>
  <si>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</si>
  <si>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</si>
  <si>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</si>
  <si>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</si>
  <si>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</si>
  <si>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</si>
  <si>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</si>
  <si>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</si>
  <si>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</si>
  <si>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</si>
  <si>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</si>
  <si>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</si>
  <si>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</si>
  <si>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</si>
  <si>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</si>
  <si>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</si>
  <si>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</si>
  <si>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</si>
  <si>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</si>
  <si>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</si>
  <si>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</si>
  <si>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</si>
  <si>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</si>
  <si>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</si>
  <si>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</si>
  <si>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</si>
  <si>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</si>
  <si>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</si>
  <si>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</si>
  <si>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</si>
  <si>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</si>
  <si>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</si>
  <si>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</si>
  <si>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</si>
  <si>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</si>
  <si>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</si>
  <si>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</si>
  <si>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</si>
  <si>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</si>
  <si>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</si>
  <si>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</si>
  <si>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</si>
  <si>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</si>
  <si>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</si>
  <si>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</si>
  <si>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</si>
  <si>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</si>
  <si>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</si>
  <si>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</si>
  <si>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</si>
  <si>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</si>
  <si>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</si>
  <si>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</si>
  <si>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</si>
  <si>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</si>
  <si>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</si>
  <si>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</si>
  <si>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</si>
  <si>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</si>
  <si>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</si>
  <si>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</si>
  <si>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</si>
  <si>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</si>
  <si>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</si>
  <si>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</si>
  <si>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</si>
  <si>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</si>
  <si>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</si>
  <si>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</si>
  <si>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</si>
  <si>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</si>
  <si>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</si>
  <si>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</si>
  <si>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</si>
  <si>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</si>
  <si>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</si>
  <si>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</si>
  <si>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</si>
  <si>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</si>
  <si>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</si>
  <si>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</si>
  <si>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</si>
  <si>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</si>
  <si>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</si>
  <si>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</si>
  <si>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</si>
  <si>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</si>
  <si>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</si>
  <si>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</si>
  <si>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</si>
  <si>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</si>
  <si>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</si>
  <si>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</si>
  <si>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</si>
  <si>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</si>
  <si>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</si>
  <si>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</si>
  <si>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</si>
  <si>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</si>
  <si>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</si>
  <si>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</si>
  <si>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</si>
  <si>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</si>
  <si>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</si>
  <si>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</si>
  <si>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</si>
  <si>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</si>
  <si>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</si>
  <si>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</si>
  <si>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</si>
  <si>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</si>
  <si>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</si>
  <si>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</si>
  <si>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</si>
  <si>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</si>
  <si>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</si>
  <si>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</si>
  <si>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</si>
  <si>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</si>
  <si>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</si>
  <si>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</si>
  <si>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</si>
  <si>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</si>
  <si>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</si>
  <si>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</si>
  <si>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</si>
  <si>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</si>
  <si>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</si>
  <si>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</si>
  <si>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</si>
  <si>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</si>
  <si>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</si>
  <si>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</si>
  <si>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</si>
  <si>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</si>
  <si>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</si>
  <si>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</si>
  <si>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</si>
  <si>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</si>
  <si>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</si>
  <si>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</si>
  <si>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</si>
  <si>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</si>
  <si>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</si>
  <si>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</si>
  <si>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</si>
  <si>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</si>
  <si>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</si>
  <si>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</si>
  <si>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</si>
  <si>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</si>
  <si>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</si>
  <si>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</si>
  <si>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</si>
  <si>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</si>
  <si>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</si>
  <si>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</si>
  <si>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</si>
  <si>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</si>
  <si>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</si>
  <si>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</si>
  <si>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</si>
  <si>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</si>
  <si>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</si>
  <si>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</si>
  <si>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</si>
  <si>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</si>
  <si>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</si>
  <si>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</si>
  <si>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</si>
  <si>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</si>
  <si>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</si>
  <si>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</si>
  <si>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</si>
  <si>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</si>
  <si>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</si>
  <si>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</si>
  <si>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</si>
  <si>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</si>
  <si>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</si>
  <si>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</si>
  <si>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</si>
  <si>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</si>
  <si>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</si>
  <si>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</si>
  <si>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</si>
  <si>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</si>
  <si>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</si>
  <si>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</si>
  <si>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</si>
  <si>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</si>
  <si>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</si>
  <si>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</si>
  <si>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</si>
  <si>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</si>
  <si>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</si>
  <si>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</si>
  <si>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</si>
  <si>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</si>
  <si>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</si>
  <si>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</si>
  <si>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</si>
  <si>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</si>
  <si>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</si>
  <si>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</si>
  <si>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</si>
  <si>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</si>
  <si>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</si>
  <si>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</si>
  <si>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</si>
  <si>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</si>
  <si>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</si>
  <si>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</si>
  <si>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</si>
  <si>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</si>
  <si>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</si>
  <si>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</si>
  <si>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</si>
  <si>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</si>
  <si>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</si>
  <si>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</si>
  <si>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</si>
  <si>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</si>
  <si>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</si>
  <si>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</si>
  <si>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</si>
  <si>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</si>
  <si>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</si>
  <si>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</si>
  <si>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</si>
  <si>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</si>
  <si>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</si>
  <si>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</si>
  <si>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</si>
  <si>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</si>
  <si>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</si>
  <si>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</si>
  <si>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</si>
  <si>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</si>
  <si>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</si>
  <si>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</si>
  <si>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</si>
  <si>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</si>
  <si>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</si>
  <si>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</si>
  <si>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</si>
  <si>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</si>
  <si>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</si>
  <si>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</si>
  <si>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</si>
  <si>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</si>
  <si>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</si>
  <si>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</si>
  <si>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</si>
  <si>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</si>
  <si>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</si>
  <si>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</si>
  <si>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</si>
  <si>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</si>
  <si>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</si>
  <si>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</si>
  <si>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</si>
  <si>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</si>
  <si>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</si>
  <si>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</si>
  <si>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</si>
  <si>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</si>
  <si>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</si>
  <si>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</si>
  <si>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</si>
  <si>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</si>
  <si>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</si>
  <si>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</si>
  <si>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</si>
  <si>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</si>
  <si>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</si>
  <si>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</si>
  <si>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</si>
  <si>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</si>
  <si>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</si>
  <si>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</si>
  <si>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</si>
  <si>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</si>
  <si>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</si>
  <si>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</si>
  <si>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</si>
  <si>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</si>
  <si>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</si>
  <si>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</si>
  <si>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</si>
  <si>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</si>
  <si>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</si>
  <si>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</si>
  <si>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</si>
  <si>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</si>
  <si>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</si>
  <si>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</si>
  <si>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</si>
  <si>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</si>
  <si>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</si>
  <si>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</si>
  <si>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</si>
  <si>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</si>
  <si>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</si>
  <si>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</si>
  <si>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</si>
  <si>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</si>
  <si>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</si>
  <si>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</si>
  <si>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</si>
  <si>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</si>
  <si>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</si>
  <si>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</si>
  <si>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</si>
  <si>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</si>
  <si>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</si>
  <si>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</si>
  <si>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</si>
  <si>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</si>
  <si>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</si>
  <si>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</si>
  <si>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</si>
  <si>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</si>
  <si>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</si>
  <si>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</si>
  <si>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</si>
  <si>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</si>
  <si>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</si>
  <si>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</si>
  <si>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</si>
  <si>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</si>
  <si>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</si>
  <si>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</si>
  <si>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</si>
  <si>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</si>
  <si>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</si>
  <si>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</si>
  <si>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</si>
  <si>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</si>
  <si>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</si>
  <si>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</si>
  <si>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</si>
  <si>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</si>
  <si>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</si>
  <si>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</si>
  <si>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</si>
  <si>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</si>
  <si>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</si>
  <si>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</si>
  <si>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</si>
  <si>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</si>
  <si>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</si>
  <si>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</si>
  <si>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</si>
  <si>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</si>
  <si>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</si>
  <si>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</si>
  <si>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</si>
  <si>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</si>
  <si>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</si>
  <si>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</si>
  <si>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</si>
  <si>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</si>
  <si>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</si>
  <si>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</si>
  <si>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</si>
  <si>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</si>
  <si>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</si>
  <si>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</si>
  <si>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</si>
  <si>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</si>
  <si>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</si>
  <si>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</si>
  <si>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</si>
  <si>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</si>
  <si>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</si>
  <si>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</si>
  <si>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</si>
  <si>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</si>
  <si>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</si>
  <si>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</si>
  <si>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</si>
  <si>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</si>
  <si>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</si>
  <si>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</si>
  <si>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</si>
  <si>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</si>
  <si>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</si>
  <si>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</si>
  <si>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</si>
  <si>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</si>
  <si>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</si>
  <si>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</si>
  <si>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</si>
  <si>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</si>
  <si>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</si>
  <si>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</si>
  <si>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</si>
  <si>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</si>
  <si>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</si>
  <si>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</si>
  <si>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</si>
  <si>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</si>
  <si>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</si>
  <si>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</si>
  <si>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</si>
  <si>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</si>
  <si>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</si>
  <si>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</si>
  <si>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</si>
  <si>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</si>
  <si>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</si>
  <si>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</si>
  <si>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</si>
  <si>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</si>
  <si>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</si>
  <si>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</si>
  <si>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</si>
  <si>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</si>
  <si>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</si>
  <si>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</si>
  <si>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</si>
  <si>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</si>
  <si>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</si>
  <si>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</si>
  <si>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</si>
  <si>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</si>
  <si>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</si>
  <si>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</si>
  <si>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</si>
  <si>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</si>
  <si>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</si>
  <si>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</si>
  <si>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</si>
  <si>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</si>
  <si>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</si>
  <si>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</si>
  <si>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</si>
  <si>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</si>
  <si>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</si>
  <si>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</si>
  <si>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</si>
  <si>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</si>
  <si>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</si>
  <si>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</si>
  <si>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</si>
  <si>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</si>
  <si>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</si>
  <si>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</si>
  <si>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</si>
  <si>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</si>
  <si>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</si>
  <si>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</si>
  <si>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</si>
  <si>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</si>
  <si>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</si>
  <si>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</si>
  <si>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</si>
  <si>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</si>
  <si>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</si>
  <si>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</si>
  <si>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</si>
  <si>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</si>
  <si>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</si>
  <si>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</si>
  <si>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</si>
  <si>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</si>
  <si>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</si>
  <si>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</si>
  <si>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</si>
  <si>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</si>
  <si>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</si>
  <si>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</si>
  <si>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</si>
  <si>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</si>
  <si>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</si>
  <si>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</si>
  <si>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</si>
  <si>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</si>
  <si>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</si>
  <si>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</si>
  <si>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</si>
  <si>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</si>
  <si>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</si>
  <si>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</si>
  <si>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</si>
  <si>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</si>
  <si>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</si>
  <si>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</si>
  <si>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</si>
  <si>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</si>
  <si>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</si>
  <si>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</si>
  <si>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</si>
  <si>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</si>
  <si>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</si>
  <si>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</si>
  <si>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</si>
  <si>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</si>
  <si>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</si>
  <si>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</si>
  <si>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</si>
  <si>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</si>
  <si>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</si>
  <si>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</si>
  <si>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</si>
  <si>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</si>
  <si>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</si>
  <si>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</si>
  <si>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</si>
  <si>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</si>
  <si>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</si>
  <si>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</si>
  <si>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</si>
  <si>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</si>
  <si>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</si>
  <si>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</si>
  <si>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</si>
  <si>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</si>
  <si>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</si>
  <si>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</si>
  <si>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</si>
  <si>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</si>
  <si>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</si>
  <si>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</si>
  <si>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</si>
  <si>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</si>
  <si>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</si>
  <si>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</si>
  <si>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</si>
  <si>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</si>
  <si>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</si>
  <si>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</si>
  <si>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</si>
  <si>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</si>
  <si>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</si>
  <si>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</si>
  <si>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</si>
  <si>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</si>
  <si>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</si>
  <si>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</si>
  <si>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</si>
  <si>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</si>
  <si>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</si>
  <si>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</si>
  <si>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</si>
  <si>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</si>
  <si>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</si>
  <si>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</si>
  <si>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</si>
  <si>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</si>
  <si>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</si>
  <si>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</si>
  <si>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</si>
  <si>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</si>
  <si>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</si>
  <si>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</si>
  <si>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</si>
  <si>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</si>
  <si>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</si>
  <si>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</si>
  <si>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</si>
  <si>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</si>
  <si>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</si>
  <si>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</si>
  <si>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</si>
  <si>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</si>
  <si>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</si>
  <si>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</si>
  <si>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</si>
  <si>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</si>
  <si>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</si>
  <si>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</si>
  <si>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</si>
  <si>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</si>
  <si>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</si>
  <si>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</si>
  <si>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</si>
  <si>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</si>
  <si>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</si>
  <si>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</si>
  <si>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</si>
  <si>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</si>
  <si>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</si>
  <si>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</si>
  <si>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</si>
  <si>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</si>
  <si>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</si>
  <si>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</si>
  <si>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</si>
  <si>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</si>
  <si>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</si>
  <si>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</si>
  <si>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</si>
  <si>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</si>
  <si>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</si>
  <si>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</si>
  <si>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</si>
  <si>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</si>
  <si>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</si>
  <si>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</si>
  <si>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</si>
  <si>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</si>
  <si>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</si>
  <si>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</si>
  <si>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</si>
  <si>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</si>
  <si>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</si>
  <si>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</si>
  <si>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</si>
  <si>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</si>
  <si>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</si>
  <si>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</si>
  <si>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</si>
  <si>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</si>
  <si>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</si>
  <si>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</si>
  <si>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</si>
  <si>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</si>
  <si>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</si>
  <si>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</si>
  <si>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</si>
  <si>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</si>
  <si>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</si>
  <si>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</si>
  <si>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</si>
  <si>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</si>
  <si>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</si>
  <si>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</si>
  <si>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</si>
  <si>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</si>
  <si>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</si>
  <si>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</si>
  <si>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</si>
  <si>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</si>
  <si>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</si>
  <si>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</si>
  <si>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</si>
  <si>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</si>
  <si>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</si>
  <si>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</si>
  <si>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</si>
  <si>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</si>
  <si>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</si>
  <si>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</si>
  <si>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</si>
  <si>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</si>
  <si>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</si>
  <si>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</si>
  <si>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</si>
  <si>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</si>
  <si>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</si>
  <si>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</si>
  <si>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</si>
  <si>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</si>
  <si>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</si>
  <si>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</si>
  <si>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</si>
  <si>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</si>
  <si>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</si>
  <si>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</si>
  <si>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</si>
  <si>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</si>
  <si>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</si>
  <si>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</si>
  <si>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</si>
  <si>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</si>
  <si>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</si>
  <si>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</si>
  <si>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</si>
  <si>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</si>
  <si>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</si>
  <si>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</si>
  <si>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</si>
  <si>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</si>
  <si>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</si>
  <si>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</si>
  <si>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</si>
  <si>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</si>
  <si>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</si>
  <si>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</si>
  <si>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</si>
  <si>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</si>
  <si>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</si>
  <si>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</si>
  <si>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</si>
  <si>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</si>
  <si>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</si>
  <si>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</si>
  <si>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</si>
  <si>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</si>
  <si>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</si>
  <si>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</si>
  <si>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</si>
  <si>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</si>
  <si>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</si>
  <si>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</si>
  <si>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</si>
  <si>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</si>
  <si>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</si>
  <si>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</si>
  <si>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</si>
  <si>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</si>
  <si>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</si>
  <si>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</si>
  <si>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</si>
  <si>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</si>
  <si>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</si>
  <si>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</si>
  <si>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</si>
  <si>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</si>
  <si>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</si>
  <si>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</si>
  <si>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</si>
  <si>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</si>
  <si>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</si>
  <si>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</si>
  <si>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</si>
  <si>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</si>
  <si>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</si>
  <si>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</si>
  <si>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</si>
  <si>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</si>
  <si>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</si>
  <si>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</si>
  <si>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</si>
  <si>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</si>
  <si>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</si>
  <si>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</si>
  <si>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</si>
  <si>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</si>
  <si>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</si>
  <si>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</si>
  <si>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</si>
  <si>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</si>
  <si>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</si>
  <si>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</si>
  <si>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</si>
  <si>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</si>
  <si>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</si>
  <si>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</si>
  <si>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</si>
  <si>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</si>
  <si>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</si>
  <si>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</si>
  <si>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</si>
  <si>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</si>
  <si>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</si>
  <si>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</si>
  <si>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</si>
  <si>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</si>
  <si>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</si>
  <si>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</si>
  <si>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</si>
  <si>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</si>
  <si>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</si>
  <si>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</si>
  <si>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</si>
  <si>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</si>
  <si>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</si>
  <si>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</si>
  <si>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</si>
  <si>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</si>
  <si>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</si>
  <si>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</si>
  <si>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</si>
  <si>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</si>
  <si>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</si>
  <si>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</si>
  <si>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</si>
  <si>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</si>
  <si>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</si>
  <si>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</si>
  <si>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</si>
  <si>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</si>
  <si>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</si>
  <si>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</si>
  <si>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</si>
  <si>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</si>
  <si>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</si>
  <si>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</si>
  <si>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</si>
  <si>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</si>
  <si>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</si>
  <si>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</si>
  <si>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</si>
  <si>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</si>
  <si>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</si>
  <si>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</si>
  <si>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</si>
  <si>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</si>
  <si>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</si>
  <si>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</si>
  <si>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</si>
  <si>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</si>
  <si>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</si>
  <si>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</si>
  <si>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</si>
  <si>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</si>
  <si>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</si>
  <si>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</si>
  <si>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</si>
  <si>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</si>
  <si>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</si>
  <si>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</si>
  <si>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</si>
  <si>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</si>
  <si>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</si>
  <si>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</si>
  <si>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</si>
  <si>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</si>
  <si>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</si>
  <si>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</si>
  <si>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</si>
  <si>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</si>
  <si>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</si>
  <si>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</si>
  <si>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</si>
  <si>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</si>
  <si>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</si>
  <si>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</si>
  <si>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</si>
  <si>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</si>
  <si>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</si>
  <si>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</si>
  <si>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</si>
  <si>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</si>
  <si>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</si>
  <si>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</si>
  <si>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</si>
  <si>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</si>
  <si>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</si>
  <si>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</si>
  <si>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</si>
  <si>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</si>
  <si>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</si>
  <si>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</si>
  <si>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</si>
  <si>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</si>
  <si>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</si>
  <si>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</si>
  <si>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</si>
  <si>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</si>
  <si>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</si>
  <si>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</si>
  <si>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</si>
  <si>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</si>
  <si>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</si>
  <si>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</si>
  <si>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</si>
  <si>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</si>
  <si>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</si>
  <si>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</si>
  <si>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</si>
  <si>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</si>
  <si>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</si>
  <si>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</si>
  <si>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</si>
  <si>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</si>
  <si>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</si>
  <si>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</si>
  <si>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</si>
  <si>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</si>
  <si>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</si>
  <si>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</si>
  <si>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</si>
  <si>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</si>
  <si>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</si>
  <si>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</si>
  <si>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</si>
  <si>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</si>
  <si>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</si>
  <si>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</si>
  <si>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</si>
  <si>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</si>
  <si>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</si>
  <si>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</si>
  <si>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</si>
  <si>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</si>
  <si>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</si>
  <si>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</si>
  <si>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</si>
  <si>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</si>
  <si>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</si>
  <si>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</si>
  <si>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</si>
  <si>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</si>
  <si>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</si>
  <si>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</si>
  <si>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</si>
  <si>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</si>
  <si>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</si>
  <si>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</si>
  <si>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</si>
  <si>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</si>
  <si>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</si>
  <si>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</si>
  <si>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</si>
  <si>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</si>
  <si>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</si>
  <si>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</si>
  <si>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</si>
  <si>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</si>
  <si>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</si>
  <si>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</si>
  <si>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</si>
  <si>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</si>
  <si>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</si>
  <si>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</si>
  <si>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</si>
  <si>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</si>
  <si>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</si>
  <si>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</si>
  <si>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</si>
  <si>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</si>
  <si>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</si>
  <si>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</si>
  <si>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</si>
  <si>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</si>
  <si>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</si>
  <si>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</si>
  <si>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</si>
  <si>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</si>
  <si>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</si>
  <si>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</si>
  <si>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</si>
  <si>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</si>
  <si>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</si>
  <si>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</si>
  <si>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</si>
  <si>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</si>
  <si>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</si>
  <si>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</si>
  <si>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</si>
  <si>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</si>
  <si>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</si>
  <si>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</si>
  <si>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</si>
  <si>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</si>
  <si>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</si>
  <si>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</si>
  <si>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</si>
  <si>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</si>
  <si>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</si>
  <si>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</si>
  <si>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</si>
  <si>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</si>
  <si>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</si>
  <si>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</si>
  <si>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</si>
  <si>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</si>
  <si>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</si>
  <si>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</si>
  <si>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</si>
  <si>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</si>
  <si>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</si>
  <si>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</si>
  <si>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</si>
  <si>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</si>
  <si>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</si>
  <si>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</si>
  <si>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</si>
  <si>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</si>
  <si>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</si>
  <si>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</si>
  <si>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</si>
  <si>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</si>
  <si>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</si>
  <si>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</si>
  <si>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</si>
  <si>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</si>
  <si>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</si>
  <si>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</si>
  <si>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</si>
  <si>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</si>
  <si>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</si>
  <si>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</si>
  <si>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</si>
  <si>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</si>
  <si>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</si>
  <si>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</si>
  <si>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</si>
  <si>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</si>
  <si>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</si>
  <si>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</si>
  <si>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</si>
  <si>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</si>
  <si>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</si>
  <si>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</si>
  <si>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</si>
  <si>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</si>
  <si>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</si>
  <si>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</si>
  <si>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</si>
  <si>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</si>
  <si>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</si>
  <si>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</si>
  <si>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</si>
  <si>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</si>
  <si>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</si>
  <si>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</si>
  <si>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</si>
  <si>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</si>
  <si>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</si>
  <si>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</si>
  <si>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</si>
  <si>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</si>
  <si>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</si>
  <si>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</si>
  <si>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</si>
  <si>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</si>
  <si>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</si>
  <si>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</si>
  <si>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</si>
  <si>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</si>
  <si>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</si>
  <si>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</si>
  <si>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</si>
  <si>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</si>
  <si>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</si>
  <si>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</si>
  <si>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</si>
  <si>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</si>
  <si>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</si>
  <si>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</si>
  <si>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</si>
  <si>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</si>
  <si>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</si>
  <si>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</si>
  <si>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</si>
  <si>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</si>
  <si>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</si>
  <si>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</si>
  <si>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</si>
  <si>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</si>
  <si>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</si>
  <si>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</si>
  <si>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</si>
  <si>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</si>
  <si>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</si>
  <si>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</si>
  <si>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</si>
  <si>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</si>
  <si>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</si>
  <si>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</si>
  <si>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</si>
  <si>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</si>
  <si>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</si>
  <si>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</si>
  <si>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</si>
  <si>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</si>
  <si>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</si>
  <si>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</si>
  <si>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</si>
  <si>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</si>
  <si>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</si>
  <si>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</si>
  <si>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</si>
  <si>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</si>
  <si>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</si>
  <si>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</si>
  <si>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</si>
  <si>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</si>
  <si>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</si>
  <si>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</si>
  <si>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</si>
  <si>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</si>
  <si>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</si>
  <si>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</si>
  <si>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</si>
  <si>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</si>
  <si>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</si>
  <si>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</si>
  <si>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</si>
  <si>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</si>
  <si>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</si>
  <si>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</si>
  <si>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</si>
  <si>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</si>
  <si>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</si>
  <si>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</si>
  <si>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</si>
  <si>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</si>
  <si>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</si>
  <si>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</si>
  <si>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</si>
  <si>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</si>
  <si>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</si>
  <si>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</si>
  <si>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</si>
  <si>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</si>
  <si>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</si>
  <si>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</si>
  <si>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</si>
  <si>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</si>
  <si>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</si>
  <si>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</si>
  <si>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</si>
  <si>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</si>
  <si>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</si>
  <si>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</si>
  <si>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</si>
  <si>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</si>
  <si>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</si>
  <si>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</si>
  <si>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</si>
  <si>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</si>
  <si>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</si>
  <si>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</si>
  <si>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</si>
  <si>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</si>
  <si>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</si>
  <si>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</si>
  <si>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</si>
  <si>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</si>
  <si>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</si>
  <si>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</si>
  <si>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</si>
  <si>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</si>
  <si>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</si>
  <si>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</si>
  <si>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</si>
  <si>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</si>
  <si>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</si>
  <si>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</si>
  <si>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</si>
  <si>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</si>
  <si>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</si>
  <si>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</si>
  <si>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</si>
  <si>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</si>
  <si>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</si>
  <si>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</si>
  <si>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</si>
  <si>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</si>
  <si>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</si>
  <si>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</si>
  <si>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</si>
  <si>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</si>
  <si>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</si>
  <si>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</si>
  <si>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</si>
  <si>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</si>
  <si>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</si>
  <si>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</si>
  <si>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</si>
  <si>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</si>
  <si>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</si>
  <si>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</si>
  <si>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</si>
  <si>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</si>
  <si>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</si>
  <si>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</si>
  <si>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</si>
  <si>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</si>
  <si>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</si>
  <si>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</si>
  <si>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</si>
  <si>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</si>
  <si>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</si>
  <si>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</si>
  <si>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</si>
  <si>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</si>
  <si>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</si>
  <si>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</si>
  <si>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</si>
  <si>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</si>
  <si>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</si>
  <si>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</si>
  <si>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</si>
  <si>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</si>
  <si>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</si>
  <si>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</si>
  <si>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</si>
  <si>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</si>
  <si>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</si>
  <si>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</si>
  <si>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</si>
  <si>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</si>
  <si>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</si>
  <si>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</si>
  <si>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</si>
  <si>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</si>
  <si>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</si>
  <si>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</si>
  <si>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</si>
  <si>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</si>
  <si>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</si>
  <si>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</si>
  <si>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</si>
  <si>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</si>
  <si>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</si>
  <si>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</si>
  <si>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</si>
  <si>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</si>
  <si>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</si>
  <si>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</si>
  <si>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</si>
  <si>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</si>
  <si>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</si>
  <si>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</si>
  <si>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</si>
  <si>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</si>
  <si>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</si>
  <si>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</si>
  <si>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</si>
  <si>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</si>
  <si>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</si>
  <si>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</si>
  <si>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</si>
  <si>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</si>
  <si>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</si>
  <si>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</si>
  <si>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</si>
  <si>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</si>
  <si>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</si>
  <si>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</si>
  <si>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</si>
  <si>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</si>
  <si>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</si>
  <si>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</si>
  <si>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</si>
  <si>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</si>
  <si>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</si>
  <si>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</si>
  <si>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</si>
  <si>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</si>
  <si>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</si>
  <si>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</si>
  <si>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</si>
  <si>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</si>
  <si>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</si>
  <si>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</si>
  <si>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</si>
  <si>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</si>
  <si>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</si>
  <si>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</si>
  <si>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</si>
  <si>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</si>
  <si>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</si>
  <si>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</si>
  <si>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</si>
  <si>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</si>
  <si>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</si>
  <si>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</si>
  <si>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</si>
  <si>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</si>
  <si>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</si>
  <si>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</si>
  <si>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</si>
  <si>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</si>
  <si>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</si>
  <si>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</si>
  <si>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</si>
  <si>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</si>
  <si>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</si>
  <si>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</si>
  <si>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</si>
  <si>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</si>
  <si>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</si>
  <si>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</si>
  <si>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</si>
  <si>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</si>
  <si>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</si>
  <si>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</si>
  <si>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</si>
  <si>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</si>
  <si>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</si>
  <si>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</si>
  <si>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</si>
  <si>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</si>
  <si>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</si>
  <si>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</si>
  <si>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</si>
  <si>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</si>
  <si>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</si>
  <si>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</si>
  <si>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</si>
  <si>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</si>
  <si>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</si>
  <si>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</si>
  <si>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</si>
  <si>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</si>
  <si>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</si>
  <si>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</si>
  <si>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</si>
  <si>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</si>
  <si>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</si>
  <si>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</si>
  <si>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</si>
  <si>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</si>
  <si>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</si>
  <si>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</si>
  <si>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</si>
  <si>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</si>
  <si>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</si>
  <si>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</si>
  <si>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</si>
  <si>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</si>
  <si>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</si>
  <si>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</si>
  <si>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</si>
  <si>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</si>
  <si>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</si>
  <si>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</si>
  <si>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</si>
  <si>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</si>
  <si>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</si>
  <si>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</si>
  <si>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</si>
  <si>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</si>
  <si>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</si>
  <si>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</si>
  <si>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</si>
  <si>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</si>
  <si>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</si>
  <si>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</si>
  <si>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</si>
  <si>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</si>
  <si>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</si>
  <si>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</si>
  <si>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</si>
  <si>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</si>
  <si>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</si>
  <si>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</si>
  <si>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</si>
  <si>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</si>
  <si>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</si>
  <si>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</si>
  <si>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</si>
  <si>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</si>
  <si>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</si>
  <si>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</si>
  <si>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</si>
  <si>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</si>
  <si>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</si>
  <si>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</si>
  <si>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</si>
  <si>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</si>
  <si>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</si>
  <si>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</si>
  <si>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</si>
  <si>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</si>
  <si>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</si>
  <si>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</si>
  <si>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</si>
  <si>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</si>
  <si>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</si>
  <si>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</si>
  <si>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</si>
  <si>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</si>
  <si>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</si>
  <si>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</si>
  <si>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</si>
  <si>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</si>
  <si>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</si>
  <si>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</si>
  <si>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</si>
  <si>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</si>
  <si>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</si>
  <si>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</si>
  <si>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</si>
  <si>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</si>
  <si>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</si>
  <si>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</si>
  <si>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</si>
  <si>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</si>
  <si>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</si>
  <si>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</si>
  <si>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</si>
  <si>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</si>
  <si>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</si>
  <si>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</si>
  <si>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</si>
  <si>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</si>
  <si>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</si>
  <si>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</si>
  <si>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</si>
  <si>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</si>
  <si>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</si>
  <si>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</si>
  <si>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</si>
  <si>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</si>
  <si>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</si>
  <si>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</si>
  <si>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</si>
  <si>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</si>
  <si>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</si>
  <si>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</si>
  <si>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</si>
  <si>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</si>
  <si>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</si>
  <si>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</si>
  <si>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</si>
  <si>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</si>
  <si>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</si>
  <si>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</si>
  <si>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</si>
  <si>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</si>
  <si>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</si>
  <si>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</si>
  <si>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</si>
  <si>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</si>
  <si>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</si>
  <si>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</si>
  <si>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</si>
  <si>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</si>
  <si>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</si>
  <si>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</si>
  <si>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</si>
  <si>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</si>
  <si>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</si>
  <si>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</si>
  <si>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</si>
  <si>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</si>
  <si>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</si>
  <si>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</si>
  <si>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</si>
  <si>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</si>
  <si>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</si>
  <si>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</si>
  <si>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</si>
  <si>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</si>
  <si>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</si>
  <si>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</si>
  <si>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</si>
  <si>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</si>
  <si>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</si>
  <si>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</si>
  <si>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</si>
  <si>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</si>
  <si>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</si>
  <si>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</si>
  <si>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</si>
  <si>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</si>
  <si>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</si>
  <si>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</si>
  <si>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</si>
  <si>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</si>
  <si>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</si>
  <si>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</si>
  <si>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</si>
  <si>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</si>
  <si>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</si>
  <si>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</si>
  <si>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</si>
  <si>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</si>
  <si>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</si>
  <si>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</si>
  <si>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</si>
  <si>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</si>
  <si>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</si>
  <si>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</si>
  <si>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</si>
  <si>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</si>
  <si>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</si>
  <si>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</si>
  <si>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</si>
  <si>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</si>
  <si>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</si>
  <si>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</si>
  <si>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</si>
  <si>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</si>
  <si>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</si>
  <si>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</si>
  <si>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</si>
  <si>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</si>
  <si>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</si>
  <si>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</si>
  <si>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</si>
  <si>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</si>
  <si>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</si>
  <si>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</si>
  <si>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</si>
  <si>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</si>
  <si>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</si>
  <si>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</si>
  <si>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</si>
  <si>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</si>
  <si>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</si>
  <si>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</si>
  <si>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</si>
  <si>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</si>
  <si>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</si>
  <si>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</si>
  <si>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</si>
  <si>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</si>
  <si>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</si>
  <si>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</si>
  <si>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</si>
  <si>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</si>
  <si>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</si>
  <si>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</si>
  <si>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</si>
  <si>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</si>
  <si>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</si>
  <si>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</si>
  <si>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</si>
  <si>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</si>
  <si>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</si>
  <si>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</si>
  <si>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</si>
  <si>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</si>
  <si>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</si>
  <si>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</si>
  <si>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</si>
  <si>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</si>
  <si>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</si>
  <si>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</si>
  <si>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</si>
  <si>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</si>
  <si>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</si>
  <si>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</si>
  <si>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</si>
  <si>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</si>
  <si>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</si>
  <si>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</si>
  <si>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</si>
  <si>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</si>
  <si>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</si>
  <si>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</si>
  <si>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</si>
  <si>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</si>
  <si>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</si>
  <si>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</si>
  <si>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</si>
  <si>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</si>
  <si>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</si>
  <si>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</si>
  <si>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</si>
  <si>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</si>
  <si>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</si>
  <si>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</si>
  <si>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</si>
  <si>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</si>
  <si>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</si>
  <si>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</si>
  <si>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</si>
  <si>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</si>
  <si>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</si>
  <si>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</si>
  <si>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</si>
  <si>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</si>
  <si>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</si>
  <si>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</si>
  <si>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</si>
  <si>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</si>
  <si>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</si>
  <si>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</si>
  <si>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</si>
  <si>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</si>
  <si>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</si>
  <si>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</si>
  <si>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</si>
  <si>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</si>
  <si>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</si>
  <si>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</si>
  <si>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</si>
  <si>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</si>
  <si>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</si>
  <si>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</si>
  <si>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</si>
  <si>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</si>
  <si>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</si>
  <si>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</si>
  <si>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</si>
  <si>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</si>
  <si>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</si>
  <si>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</si>
  <si>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</si>
  <si>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</si>
  <si>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</si>
  <si>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</si>
  <si>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</si>
  <si>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</si>
  <si>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</si>
  <si>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</si>
  <si>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</si>
  <si>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</si>
  <si>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</si>
  <si>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</si>
  <si>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</si>
  <si>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</si>
  <si>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</si>
  <si>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</si>
  <si>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</si>
  <si>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</si>
  <si>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</si>
  <si>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</si>
  <si>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</si>
  <si>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</si>
  <si>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</si>
  <si>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</si>
  <si>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</si>
  <si>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</si>
  <si>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</si>
  <si>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</si>
  <si>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</si>
  <si>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</si>
  <si>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</si>
  <si>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</si>
  <si>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</si>
  <si>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</si>
  <si>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</si>
  <si>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</si>
  <si>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</si>
  <si>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</si>
  <si>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</si>
  <si>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</si>
  <si>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</si>
  <si>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</si>
  <si>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</si>
  <si>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</si>
  <si>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</si>
  <si>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</si>
  <si>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</si>
  <si>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</si>
  <si>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</si>
  <si>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</si>
  <si>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</si>
  <si>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</si>
  <si>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</si>
  <si>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</si>
  <si>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</si>
  <si>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</si>
  <si>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</si>
  <si>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</si>
  <si>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</si>
  <si>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</si>
  <si>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</si>
  <si>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</si>
  <si>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</si>
  <si>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</si>
  <si>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</si>
  <si>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</si>
  <si>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</si>
  <si>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</si>
  <si>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</si>
  <si>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</si>
  <si>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</si>
  <si>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</si>
  <si>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</si>
  <si>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</si>
  <si>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</si>
  <si>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</si>
  <si>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</si>
  <si>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</si>
  <si>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</si>
  <si>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</si>
  <si>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</si>
  <si>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</si>
  <si>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</si>
  <si>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</si>
  <si>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</si>
  <si>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</si>
  <si>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</si>
  <si>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</si>
  <si>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</si>
  <si>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</si>
  <si>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</si>
  <si>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</si>
  <si>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</si>
  <si>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</si>
  <si>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</si>
  <si>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</si>
  <si>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</si>
  <si>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</si>
  <si>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</si>
  <si>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</si>
  <si>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</si>
  <si>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</si>
  <si>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</si>
  <si>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</si>
  <si>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</si>
  <si>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</si>
  <si>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</si>
  <si>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</si>
  <si>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</si>
  <si>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</si>
  <si>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</si>
  <si>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</si>
  <si>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</si>
  <si>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</si>
  <si>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</si>
  <si>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</si>
  <si>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</si>
  <si>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</si>
  <si>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</si>
  <si>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</si>
  <si>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</si>
  <si>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</si>
  <si>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</si>
  <si>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</si>
  <si>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</si>
  <si>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</si>
  <si>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</si>
  <si>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</si>
  <si>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</si>
  <si>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</si>
  <si>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</si>
  <si>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</si>
  <si>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</si>
  <si>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</si>
  <si>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</si>
  <si>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</si>
  <si>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</si>
  <si>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</si>
  <si>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</si>
  <si>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</si>
  <si>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</si>
  <si>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</si>
  <si>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</si>
  <si>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</si>
  <si>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</si>
  <si>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</si>
  <si>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</si>
  <si>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</si>
  <si>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</si>
  <si>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</si>
  <si>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</si>
  <si>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</si>
  <si>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</si>
  <si>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</si>
  <si>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</si>
  <si>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</si>
  <si>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</si>
  <si>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</si>
  <si>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</si>
  <si>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</si>
  <si>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</si>
  <si>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</si>
  <si>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</si>
  <si>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</si>
  <si>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</si>
  <si>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</si>
  <si>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</si>
  <si>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</si>
  <si>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</si>
  <si>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</si>
  <si>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</si>
  <si>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</si>
  <si>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</si>
  <si>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</si>
  <si>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</si>
  <si>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</si>
  <si>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</si>
  <si>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</si>
  <si>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</si>
  <si>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</si>
  <si>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</si>
  <si>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</si>
  <si>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</si>
  <si>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</si>
  <si>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</si>
  <si>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</si>
  <si>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</si>
  <si>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</si>
  <si>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</si>
  <si>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</si>
  <si>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</si>
  <si>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</si>
  <si>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</si>
  <si>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</si>
  <si>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</si>
  <si>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</si>
  <si>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</si>
  <si>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</si>
  <si>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</si>
  <si>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</si>
  <si>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</si>
  <si>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</si>
  <si>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</si>
  <si>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</si>
  <si>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</si>
  <si>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</si>
  <si>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</si>
  <si>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</si>
  <si>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</si>
  <si>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</si>
  <si>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</si>
  <si>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</si>
  <si>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</si>
  <si>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</si>
  <si>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</si>
  <si>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</si>
  <si>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</si>
  <si>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</si>
  <si>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</si>
  <si>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</si>
  <si>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</si>
  <si>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</si>
  <si>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</si>
  <si>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</si>
  <si>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</si>
  <si>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</si>
  <si>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</si>
  <si>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</si>
  <si>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</si>
  <si>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</si>
  <si>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</si>
  <si>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</si>
  <si>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</si>
  <si>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</si>
  <si>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</si>
  <si>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</si>
  <si>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</si>
  <si>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</si>
  <si>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</si>
  <si>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</si>
  <si>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</si>
  <si>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</si>
  <si>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</si>
  <si>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</si>
  <si>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</si>
  <si>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</si>
  <si>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</si>
  <si>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</si>
  <si>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</si>
  <si>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</si>
  <si>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</si>
  <si>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</si>
  <si>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</si>
  <si>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</si>
  <si>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</si>
  <si>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</si>
  <si>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</si>
  <si>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</si>
  <si>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</si>
  <si>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</si>
  <si>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</si>
  <si>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</si>
  <si>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</si>
  <si>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</si>
  <si>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</si>
  <si>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</si>
  <si>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</si>
  <si>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</si>
  <si>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</si>
  <si>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</si>
  <si>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</si>
  <si>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</si>
  <si>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</si>
  <si>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</si>
  <si>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</si>
  <si>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</si>
  <si>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</si>
  <si>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</si>
  <si>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</si>
  <si>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</si>
  <si>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</si>
  <si>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</si>
  <si>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</si>
  <si>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</si>
  <si>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</si>
  <si>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</si>
  <si>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</si>
  <si>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</si>
  <si>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</si>
  <si>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</si>
  <si>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</si>
  <si>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</si>
  <si>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</si>
  <si>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</si>
  <si>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</si>
  <si>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</si>
  <si>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</si>
  <si>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</si>
  <si>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</si>
  <si>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</si>
  <si>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</si>
  <si>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</si>
  <si>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</si>
  <si>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</si>
  <si>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</si>
  <si>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</si>
  <si>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</si>
  <si>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</si>
  <si>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</si>
  <si>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</si>
  <si>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</si>
  <si>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</si>
  <si>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</si>
  <si>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</si>
  <si>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</si>
  <si>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</si>
  <si>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</si>
  <si>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</si>
  <si>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</si>
  <si>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</si>
  <si>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</si>
  <si>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</si>
  <si>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</si>
  <si>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</si>
  <si>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</si>
  <si>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</si>
  <si>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</si>
  <si>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</si>
  <si>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</si>
  <si>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</si>
  <si>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</si>
  <si>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</si>
  <si>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</si>
  <si>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</si>
  <si>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</si>
  <si>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</si>
  <si>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</si>
  <si>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</si>
  <si>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</si>
  <si>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</si>
  <si>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</si>
  <si>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</si>
  <si>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</si>
  <si>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</si>
  <si>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</si>
  <si>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</si>
  <si>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</si>
  <si>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</si>
  <si>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</si>
  <si>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</si>
  <si>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</si>
  <si>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</si>
  <si>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</si>
  <si>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</si>
  <si>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</si>
  <si>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</si>
  <si>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</si>
  <si>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</si>
  <si>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</si>
  <si>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</si>
  <si>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</si>
  <si>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</si>
  <si>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</si>
  <si>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</si>
  <si>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</si>
  <si>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</si>
  <si>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</si>
  <si>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</si>
  <si>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</si>
  <si>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</si>
  <si>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</si>
  <si>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</si>
  <si>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</si>
  <si>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</si>
  <si>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</si>
  <si>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</si>
  <si>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</si>
  <si>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</si>
  <si>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</si>
  <si>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</si>
  <si>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</si>
  <si>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</si>
  <si>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</si>
  <si>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</si>
  <si>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</si>
  <si>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</si>
  <si>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</si>
  <si>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</si>
  <si>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</si>
  <si>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</si>
  <si>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</si>
  <si>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</si>
  <si>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</si>
  <si>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</si>
  <si>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</si>
  <si>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</si>
  <si>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</si>
  <si>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</si>
  <si>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</si>
  <si>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</si>
  <si>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</si>
  <si>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</si>
  <si>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</si>
  <si>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</si>
  <si>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</si>
  <si>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</si>
  <si>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</si>
  <si>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</si>
  <si>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</si>
  <si>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</si>
  <si>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</si>
  <si>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</si>
  <si>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</si>
  <si>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</si>
  <si>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</si>
  <si>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</si>
  <si>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</si>
  <si>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</si>
  <si>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</si>
  <si>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</si>
  <si>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</si>
  <si>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</si>
  <si>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</si>
  <si>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</si>
  <si>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</si>
  <si>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</si>
  <si>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</si>
  <si>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</si>
  <si>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</si>
  <si>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</si>
  <si>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</si>
  <si>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</si>
  <si>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</si>
  <si>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</si>
  <si>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</si>
  <si>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</si>
  <si>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</si>
  <si>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</si>
  <si>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</si>
  <si>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</si>
  <si>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</si>
  <si>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</si>
  <si>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</si>
  <si>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</si>
  <si>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</si>
  <si>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</si>
  <si>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</si>
  <si>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</si>
  <si>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</si>
  <si>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</si>
  <si>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</si>
  <si>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</si>
  <si>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</si>
  <si>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</si>
  <si>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</si>
  <si>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</si>
  <si>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</si>
  <si>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</si>
  <si>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</si>
  <si>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</si>
  <si>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</si>
  <si>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</si>
  <si>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</si>
  <si>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</si>
  <si>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</si>
  <si>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</si>
  <si>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</si>
  <si>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</si>
  <si>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</si>
  <si>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</si>
  <si>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</si>
  <si>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</si>
  <si>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</si>
  <si>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</si>
  <si>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</si>
  <si>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</si>
  <si>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</si>
  <si>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</si>
  <si>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</si>
  <si>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</si>
  <si>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</si>
  <si>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</si>
  <si>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</si>
  <si>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</si>
  <si>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</si>
  <si>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</si>
  <si>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</si>
  <si>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</si>
  <si>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</si>
  <si>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</si>
  <si>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</si>
  <si>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</si>
  <si>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</si>
  <si>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</si>
  <si>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</si>
  <si>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</si>
  <si>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</si>
  <si>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</si>
  <si>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</si>
  <si>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</si>
  <si>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</si>
  <si>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</si>
  <si>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</si>
  <si>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</si>
  <si>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</si>
  <si>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</si>
  <si>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</si>
  <si>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</si>
  <si>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</si>
  <si>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</si>
  <si>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</si>
  <si>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</si>
  <si>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</si>
  <si>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</si>
  <si>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</si>
  <si>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</si>
  <si>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</si>
  <si>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</si>
  <si>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</si>
  <si>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</si>
  <si>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</si>
  <si>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</si>
  <si>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</si>
  <si>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</si>
  <si>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</si>
  <si>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</si>
  <si>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</si>
  <si>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</si>
  <si>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</si>
  <si>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</si>
  <si>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</si>
  <si>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</si>
  <si>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</si>
  <si>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</si>
  <si>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</si>
  <si>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</si>
  <si>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</si>
  <si>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</si>
  <si>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</si>
  <si>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</si>
  <si>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</si>
  <si>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</si>
  <si>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</si>
  <si>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</si>
  <si>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</si>
  <si>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</si>
  <si>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</si>
  <si>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</si>
  <si>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</si>
  <si>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</si>
  <si>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</si>
  <si>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</si>
  <si>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</si>
  <si>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</si>
  <si>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</si>
  <si>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</si>
  <si>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</si>
  <si>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</si>
  <si>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</si>
  <si>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</si>
  <si>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</si>
  <si>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</si>
  <si>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</si>
  <si>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</si>
  <si>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</si>
  <si>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</si>
  <si>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</si>
  <si>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</si>
  <si>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</si>
  <si>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</si>
  <si>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</si>
  <si>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</si>
  <si>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</si>
  <si>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</si>
  <si>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</si>
  <si>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</si>
  <si>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</si>
  <si>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</si>
  <si>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</si>
  <si>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</si>
  <si>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</si>
  <si>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</si>
  <si>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</si>
  <si>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</si>
  <si>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</si>
  <si>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</si>
  <si>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</si>
  <si>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</si>
  <si>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</si>
  <si>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</si>
  <si>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</si>
  <si>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</si>
  <si>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</si>
  <si>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</si>
  <si>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</si>
  <si>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</si>
  <si>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</si>
  <si>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</si>
  <si>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</si>
  <si>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</si>
  <si>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</si>
  <si>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</si>
  <si>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</si>
  <si>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</si>
  <si>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</si>
  <si>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</si>
  <si>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</si>
  <si>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</si>
  <si>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</si>
  <si>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</si>
  <si>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</si>
  <si>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</si>
  <si>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</si>
  <si>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</si>
  <si>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</si>
  <si>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</si>
  <si>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</si>
  <si>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</si>
  <si>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</si>
  <si>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</si>
  <si>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</si>
  <si>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</si>
  <si>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</si>
  <si>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</si>
  <si>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</si>
  <si>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</si>
  <si>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</si>
  <si>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</si>
  <si>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</si>
  <si>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</si>
  <si>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</si>
  <si>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</si>
  <si>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</si>
  <si>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</si>
  <si>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</si>
  <si>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</si>
  <si>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</si>
  <si>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</si>
  <si>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</si>
  <si>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</si>
  <si>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</si>
  <si>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</si>
  <si>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</si>
  <si>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</si>
  <si>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</si>
  <si>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</si>
  <si>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</si>
  <si>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</si>
  <si>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</si>
  <si>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</si>
  <si>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</si>
  <si>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</si>
  <si>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</si>
  <si>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</si>
  <si>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</si>
  <si>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</si>
  <si>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</si>
  <si>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</si>
  <si>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</si>
  <si>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</si>
  <si>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</si>
  <si>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</si>
  <si>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</si>
  <si>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</si>
  <si>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</si>
  <si>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</si>
  <si>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</si>
  <si>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</si>
  <si>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</si>
  <si>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</si>
  <si>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</si>
  <si>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</si>
  <si>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</si>
  <si>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</si>
  <si>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</si>
  <si>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</si>
  <si>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</si>
  <si>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</si>
  <si>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</si>
  <si>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</si>
  <si>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</si>
  <si>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</si>
  <si>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</si>
  <si>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</si>
  <si>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</si>
  <si>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</si>
  <si>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</si>
  <si>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</si>
  <si>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</si>
  <si>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</si>
  <si>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</si>
  <si>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</si>
  <si>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</si>
  <si>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</si>
  <si>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</si>
  <si>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</si>
  <si>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</si>
  <si>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</si>
  <si>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</si>
  <si>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</si>
  <si>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</si>
  <si>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</si>
  <si>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</si>
  <si>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</si>
  <si>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</si>
  <si>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</si>
  <si>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</si>
  <si>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</si>
  <si>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</si>
  <si>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</si>
  <si>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</si>
  <si>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</si>
  <si>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</si>
  <si>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</si>
  <si>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</si>
  <si>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</si>
  <si>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</si>
  <si>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</si>
  <si>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</si>
  <si>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</si>
  <si>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</si>
  <si>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</si>
  <si>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</si>
  <si>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</si>
  <si>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</si>
  <si>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</si>
  <si>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</si>
  <si>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</si>
  <si>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</si>
  <si>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</si>
  <si>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</si>
  <si>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</si>
  <si>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</si>
  <si>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</si>
  <si>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</si>
  <si>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</si>
  <si>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</si>
  <si>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</si>
  <si>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</si>
  <si>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</si>
  <si>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</si>
  <si>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</si>
  <si>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</si>
  <si>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</si>
  <si>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</si>
  <si>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</si>
  <si>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</si>
  <si>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</si>
  <si>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</si>
  <si>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</si>
  <si>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</si>
  <si>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</si>
  <si>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</si>
  <si>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</si>
  <si>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</si>
  <si>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</si>
  <si>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</si>
  <si>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</si>
  <si>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</si>
  <si>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</si>
  <si>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</si>
  <si>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</si>
  <si>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</si>
  <si>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</si>
  <si>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</si>
  <si>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</si>
  <si>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</si>
  <si>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</si>
  <si>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</si>
  <si>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</si>
  <si>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</si>
  <si>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</si>
  <si>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</si>
  <si>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</si>
  <si>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</si>
  <si>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</si>
  <si>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</si>
  <si>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</si>
  <si>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</si>
  <si>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</si>
  <si>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</si>
  <si>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</si>
  <si>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</si>
  <si>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</si>
  <si>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</si>
  <si>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</si>
  <si>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</si>
  <si>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</si>
  <si>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</si>
  <si>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</si>
  <si>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</si>
  <si>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</si>
  <si>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</si>
  <si>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</si>
  <si>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</si>
  <si>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</si>
  <si>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</si>
  <si>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</si>
  <si>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</si>
  <si>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</si>
  <si>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</si>
  <si>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</si>
  <si>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</si>
  <si>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</si>
  <si>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</si>
  <si>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</si>
  <si>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</si>
  <si>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</si>
  <si>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</si>
  <si>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</si>
  <si>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</si>
  <si>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</si>
  <si>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</si>
  <si>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</si>
  <si>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</si>
  <si>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</si>
  <si>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</si>
  <si>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</si>
  <si>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</si>
  <si>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</si>
  <si>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</si>
  <si>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</si>
  <si>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</si>
  <si>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</si>
  <si>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</si>
  <si>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</si>
  <si>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</si>
  <si>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</si>
  <si>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</si>
  <si>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</si>
  <si>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</si>
  <si>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</si>
  <si>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</si>
  <si>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</si>
  <si>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</si>
  <si>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</si>
  <si>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</si>
  <si>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</si>
  <si>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</si>
  <si>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</si>
  <si>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</si>
  <si>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</si>
  <si>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</si>
  <si>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</si>
  <si>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</si>
  <si>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</si>
  <si>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</si>
  <si>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</si>
  <si>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</si>
  <si>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</si>
  <si>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</si>
  <si>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</si>
  <si>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</si>
  <si>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</si>
  <si>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</si>
  <si>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</si>
  <si>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</si>
  <si>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</si>
  <si>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</si>
  <si>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</si>
  <si>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</si>
  <si>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</si>
  <si>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</si>
  <si>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</si>
  <si>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</si>
  <si>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</si>
  <si>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</si>
  <si>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</si>
  <si>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</si>
  <si>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</si>
  <si>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</si>
  <si>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</si>
  <si>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</si>
  <si>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</si>
  <si>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</si>
  <si>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</si>
  <si>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</si>
  <si>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</si>
  <si>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</si>
  <si>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</si>
  <si>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</si>
  <si>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</si>
  <si>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</si>
  <si>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</si>
  <si>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</si>
  <si>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</si>
  <si>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</si>
  <si>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</si>
  <si>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</si>
  <si>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</si>
  <si>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</si>
  <si>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</si>
  <si>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</si>
  <si>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</si>
  <si>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</si>
  <si>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</si>
  <si>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</si>
  <si>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</si>
  <si>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</si>
  <si>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</si>
  <si>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</si>
  <si>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</si>
  <si>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</si>
  <si>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</si>
  <si>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</si>
  <si>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</si>
  <si>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</si>
  <si>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</si>
  <si>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</si>
  <si>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</si>
  <si>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</si>
  <si>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</si>
  <si>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</si>
  <si>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</si>
  <si>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</si>
  <si>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</si>
  <si>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</si>
  <si>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</si>
  <si>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</si>
  <si>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</si>
  <si>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</si>
  <si>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</si>
  <si>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</si>
  <si>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</si>
  <si>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</si>
  <si>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</si>
  <si>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</si>
  <si>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</si>
  <si>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</si>
  <si>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</si>
  <si>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</si>
  <si>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</si>
  <si>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</si>
  <si>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</si>
  <si>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</si>
  <si>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</si>
  <si>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</si>
  <si>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</si>
  <si>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</si>
  <si>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</si>
  <si>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</si>
  <si>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</si>
  <si>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</si>
  <si>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</si>
  <si>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</si>
  <si>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</si>
  <si>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</si>
  <si>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</si>
  <si>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</si>
  <si>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</si>
  <si>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</si>
  <si>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</si>
  <si>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</si>
  <si>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</si>
  <si>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</si>
  <si>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</si>
  <si>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</si>
  <si>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</si>
  <si>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</si>
  <si>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</si>
  <si>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</si>
  <si>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</si>
  <si>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</si>
  <si>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</si>
  <si>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</si>
  <si>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</si>
  <si>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</si>
  <si>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</si>
  <si>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</si>
  <si>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</si>
  <si>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</si>
  <si>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</si>
  <si>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</si>
  <si>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</si>
  <si>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</si>
  <si>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</si>
  <si>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</si>
  <si>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</si>
  <si>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</si>
  <si>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</si>
  <si>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</si>
  <si>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</si>
  <si>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</si>
  <si>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</si>
  <si>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</si>
  <si>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</si>
  <si>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</si>
  <si>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</si>
  <si>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</si>
  <si>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</si>
  <si>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</si>
  <si>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</si>
  <si>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</si>
  <si>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</si>
  <si>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</si>
  <si>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</si>
  <si>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</si>
  <si>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</si>
  <si>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</si>
  <si>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</si>
  <si>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</si>
  <si>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</si>
  <si>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</si>
  <si>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</si>
  <si>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</si>
  <si>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</si>
  <si>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</si>
  <si>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</si>
  <si>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</si>
  <si>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</si>
  <si>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</si>
  <si>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</si>
  <si>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</si>
  <si>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</si>
  <si>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</si>
  <si>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</si>
  <si>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</si>
  <si>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</si>
  <si>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</si>
  <si>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</si>
  <si>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</si>
  <si>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</si>
  <si>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</si>
  <si>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</si>
  <si>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</si>
  <si>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</si>
  <si>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</si>
  <si>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</si>
  <si>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</si>
  <si>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</si>
  <si>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</si>
  <si>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</si>
  <si>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</si>
  <si>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</si>
  <si>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</si>
  <si>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</si>
  <si>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</si>
  <si>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</si>
  <si>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</si>
  <si>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</si>
  <si>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</si>
  <si>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</si>
  <si>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</si>
  <si>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</si>
  <si>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</si>
  <si>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</si>
  <si>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</si>
  <si>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</si>
  <si>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</si>
  <si>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</si>
  <si>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</si>
  <si>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</si>
  <si>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</si>
  <si>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</si>
  <si>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</si>
  <si>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</si>
  <si>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</si>
  <si>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</si>
  <si>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</si>
  <si>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</si>
  <si>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</si>
  <si>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</si>
  <si>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</si>
  <si>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</si>
  <si>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</si>
  <si>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</si>
  <si>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</si>
  <si>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</si>
  <si>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</si>
  <si>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</si>
  <si>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</si>
  <si>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</si>
  <si>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</si>
  <si>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</si>
  <si>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</si>
  <si>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</si>
  <si>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</si>
  <si>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</si>
  <si>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</si>
  <si>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</si>
  <si>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</si>
  <si>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</si>
  <si>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</si>
  <si>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</si>
  <si>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</si>
  <si>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</si>
  <si>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</si>
  <si>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</si>
  <si>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</si>
  <si>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</si>
  <si>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</si>
  <si>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</si>
  <si>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</si>
  <si>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</si>
  <si>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</si>
  <si>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</si>
  <si>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</si>
  <si>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</si>
  <si>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</si>
  <si>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</si>
  <si>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</si>
  <si>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</si>
  <si>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</si>
  <si>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</si>
  <si>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</si>
  <si>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</si>
  <si>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</si>
  <si>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</si>
  <si>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</si>
  <si>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</si>
  <si>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</si>
  <si>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</si>
  <si>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</si>
  <si>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</si>
  <si>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</si>
  <si>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</si>
  <si>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</si>
  <si>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</si>
  <si>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</si>
  <si>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</si>
  <si>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</si>
  <si>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</si>
  <si>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</si>
  <si>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</si>
  <si>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</si>
  <si>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</si>
  <si>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</si>
  <si>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</si>
  <si>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</si>
  <si>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</si>
  <si>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</si>
  <si>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</si>
  <si>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</si>
  <si>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</si>
  <si>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</si>
  <si>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</si>
  <si>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</si>
  <si>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</si>
  <si>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</si>
  <si>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</si>
  <si>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</si>
  <si>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</si>
  <si>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</si>
  <si>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</si>
  <si>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</si>
  <si>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</si>
  <si>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</si>
  <si>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</si>
  <si>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</si>
  <si>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</si>
  <si>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</si>
  <si>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</si>
  <si>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</si>
  <si>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</si>
  <si>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</si>
  <si>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</si>
  <si>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</si>
  <si>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</si>
  <si>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</si>
  <si>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</si>
  <si>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</si>
  <si>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</si>
  <si>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</si>
  <si>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</si>
  <si>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</si>
  <si>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</si>
  <si>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</si>
  <si>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</si>
  <si>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</si>
  <si>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</si>
  <si>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</si>
  <si>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</si>
  <si>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</si>
  <si>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</si>
  <si>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</si>
  <si>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</si>
  <si>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</si>
  <si>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</si>
  <si>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</si>
  <si>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</si>
  <si>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</si>
  <si>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</si>
  <si>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</si>
  <si>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</si>
  <si>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</si>
  <si>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</si>
  <si>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</si>
  <si>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</si>
  <si>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</si>
  <si>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</si>
  <si>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</si>
  <si>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</si>
  <si>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</si>
  <si>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</si>
  <si>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</si>
  <si>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</si>
  <si>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</si>
  <si>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</si>
  <si>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</si>
  <si>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</si>
  <si>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</si>
  <si>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</si>
  <si>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</si>
  <si>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</si>
  <si>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</si>
  <si>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</si>
  <si>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</si>
  <si>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</si>
  <si>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</si>
  <si>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</si>
  <si>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</si>
  <si>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</si>
  <si>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</si>
  <si>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</si>
  <si>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</si>
  <si>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</si>
  <si>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</si>
  <si>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</si>
  <si>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</si>
  <si>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</si>
  <si>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</si>
  <si>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</si>
  <si>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</si>
  <si>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</si>
  <si>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</si>
  <si>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</si>
  <si>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</si>
  <si>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</si>
  <si>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</si>
  <si>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</si>
  <si>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</si>
  <si>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</si>
  <si>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</si>
  <si>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</si>
  <si>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</si>
  <si>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</si>
  <si>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</si>
  <si>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</si>
  <si>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</si>
  <si>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</si>
  <si>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</si>
  <si>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</si>
  <si>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</si>
  <si>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</si>
  <si>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</si>
  <si>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</si>
  <si>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</si>
  <si>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</si>
  <si>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</si>
  <si>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</si>
  <si>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</si>
  <si>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</si>
  <si>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</si>
  <si>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</si>
  <si>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</si>
  <si>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</si>
  <si>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</si>
  <si>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</si>
  <si>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</si>
  <si>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</si>
  <si>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</si>
  <si>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</si>
  <si>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</si>
  <si>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</si>
  <si>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</si>
  <si>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</si>
  <si>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</si>
  <si>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</si>
  <si>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</si>
  <si>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</si>
  <si>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</si>
  <si>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</si>
  <si>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</si>
  <si>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</si>
  <si>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</si>
  <si>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</si>
  <si>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</si>
  <si>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</si>
  <si>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</si>
  <si>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</si>
  <si>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</si>
  <si>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</si>
  <si>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</si>
  <si>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</si>
  <si>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</si>
  <si>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</si>
  <si>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</si>
  <si>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</si>
  <si>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</si>
  <si>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</si>
  <si>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</si>
  <si>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</si>
  <si>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</si>
  <si>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</si>
  <si>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</si>
  <si>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</si>
  <si>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</si>
  <si>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</si>
  <si>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</si>
  <si>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</si>
  <si>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</si>
  <si>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</si>
  <si>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</si>
  <si>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</si>
  <si>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</si>
  <si>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</si>
  <si>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</si>
  <si>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</si>
  <si>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</si>
  <si>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</si>
  <si>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</si>
  <si>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</si>
  <si>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</si>
  <si>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</si>
  <si>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</si>
  <si>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</si>
  <si>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</si>
  <si>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</si>
  <si>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</si>
  <si>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</si>
  <si>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</si>
  <si>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</si>
  <si>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</si>
  <si>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</si>
  <si>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</si>
  <si>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</si>
  <si>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</si>
  <si>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</si>
  <si>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</si>
  <si>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</si>
  <si>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</si>
  <si>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</si>
  <si>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</si>
  <si>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</si>
  <si>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</si>
  <si>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</si>
  <si>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</si>
  <si>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</si>
  <si>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</si>
  <si>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</si>
  <si>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</si>
  <si>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</si>
  <si>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</si>
  <si>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</si>
  <si>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</si>
  <si>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</si>
  <si>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</si>
  <si>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</si>
  <si>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</si>
  <si>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</si>
  <si>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</si>
  <si>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</si>
  <si>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</si>
  <si>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</si>
  <si>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</si>
  <si>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</si>
  <si>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</si>
  <si>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</si>
  <si>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</si>
  <si>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</si>
  <si>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</si>
  <si>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</si>
  <si>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</si>
  <si>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</si>
  <si>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</si>
  <si>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</si>
  <si>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</si>
  <si>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</si>
  <si>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</si>
  <si>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</si>
  <si>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</si>
  <si>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</si>
  <si>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</si>
  <si>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</si>
  <si>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</si>
  <si>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</si>
  <si>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</si>
  <si>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</si>
  <si>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</si>
  <si>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</si>
  <si>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</si>
  <si>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</si>
  <si>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</si>
  <si>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</si>
  <si>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</si>
  <si>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</si>
  <si>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</si>
  <si>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</si>
  <si>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</si>
  <si>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</si>
  <si>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</si>
  <si>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</si>
  <si>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</si>
  <si>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</si>
  <si>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</si>
  <si>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</si>
  <si>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</si>
  <si>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</si>
  <si>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</si>
  <si>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</si>
  <si>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</si>
  <si>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</si>
  <si>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</si>
  <si>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</si>
  <si>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</si>
  <si>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</si>
  <si>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</si>
  <si>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</si>
  <si>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</si>
  <si>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</si>
  <si>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</si>
  <si>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</si>
  <si>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</si>
  <si>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</si>
  <si>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</si>
  <si>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</si>
  <si>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</si>
  <si>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</si>
  <si>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</si>
  <si>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</si>
  <si>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</si>
  <si>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</si>
  <si>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</si>
  <si>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</si>
  <si>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</si>
  <si>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</si>
  <si>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</si>
  <si>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</si>
  <si>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</si>
  <si>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</si>
  <si>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</si>
  <si>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</si>
  <si>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</si>
  <si>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</si>
  <si>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</si>
  <si>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</si>
  <si>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</si>
  <si>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</si>
  <si>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</si>
  <si>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</si>
  <si>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</si>
  <si>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</si>
  <si>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</si>
  <si>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</si>
  <si>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</si>
  <si>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</si>
  <si>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</si>
  <si>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</si>
  <si>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</si>
  <si>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</si>
  <si>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</si>
  <si>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</si>
  <si>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</si>
  <si>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</si>
  <si>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</si>
  <si>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</si>
  <si>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</si>
  <si>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</si>
  <si>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</si>
  <si>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</si>
  <si>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</si>
  <si>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</si>
  <si>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</si>
  <si>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</si>
  <si>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</si>
  <si>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</si>
  <si>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</si>
  <si>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</si>
  <si>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</si>
  <si>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</si>
  <si>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</si>
  <si>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</si>
  <si>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</si>
  <si>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</si>
  <si>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</si>
  <si>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</si>
  <si>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</si>
  <si>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</si>
  <si>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</si>
  <si>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</si>
  <si>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</si>
  <si>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</si>
  <si>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</si>
  <si>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</si>
  <si>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</si>
  <si>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</si>
  <si>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</si>
  <si>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</si>
  <si>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</si>
  <si>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</si>
  <si>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</si>
  <si>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</si>
  <si>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</si>
  <si>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</si>
  <si>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</si>
  <si>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</si>
  <si>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</si>
  <si>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</si>
  <si>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</si>
  <si>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</si>
  <si>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</si>
  <si>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</si>
  <si>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</si>
  <si>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</si>
  <si>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</si>
  <si>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</si>
  <si>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</si>
  <si>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</si>
  <si>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</si>
  <si>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</si>
  <si>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</si>
  <si>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</si>
  <si>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</si>
  <si>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</si>
  <si>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</si>
  <si>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</si>
  <si>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</si>
  <si>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</si>
  <si>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</si>
  <si>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</si>
  <si>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</si>
  <si>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</si>
  <si>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</si>
  <si>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</si>
  <si>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</si>
  <si>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</si>
  <si>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</si>
  <si>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</si>
  <si>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</si>
  <si>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</si>
  <si>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</si>
  <si>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</si>
  <si>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</si>
  <si>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</si>
  <si>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</si>
  <si>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</si>
  <si>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</si>
  <si>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</si>
  <si>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</si>
  <si>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</si>
  <si>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</si>
  <si>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</si>
  <si>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</si>
  <si>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</si>
  <si>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</si>
  <si>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</si>
  <si>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</si>
  <si>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</si>
  <si>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</si>
  <si>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</si>
  <si>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</si>
  <si>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</si>
  <si>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</si>
  <si>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</si>
  <si>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</si>
  <si>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</si>
  <si>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</si>
  <si>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</si>
  <si>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</si>
  <si>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</si>
  <si>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</si>
  <si>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</si>
  <si>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</si>
  <si>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</si>
  <si>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</si>
  <si>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</si>
  <si>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</si>
  <si>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</si>
  <si>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</si>
  <si>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</si>
  <si>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</si>
  <si>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</si>
  <si>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</si>
  <si>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</si>
  <si>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</si>
  <si>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</si>
  <si>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</si>
  <si>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</si>
  <si>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</si>
  <si>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</si>
  <si>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</si>
  <si>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</si>
  <si>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</si>
  <si>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</si>
  <si>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</si>
  <si>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</si>
  <si>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</si>
  <si>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</si>
  <si>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</si>
  <si>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</si>
  <si>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</si>
  <si>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</si>
  <si>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</si>
  <si>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</si>
  <si>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</si>
  <si>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</si>
  <si>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</si>
  <si>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</si>
  <si>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</si>
  <si>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</si>
  <si>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</si>
  <si>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</si>
  <si>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</si>
  <si>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</si>
  <si>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</si>
  <si>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</si>
  <si>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</si>
  <si>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</si>
  <si>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</si>
  <si>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</si>
  <si>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</si>
  <si>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</si>
  <si>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</si>
  <si>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</si>
  <si>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</si>
  <si>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</si>
  <si>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</si>
  <si>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</si>
  <si>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</si>
  <si>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</si>
  <si>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</si>
  <si>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</si>
  <si>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</si>
  <si>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</si>
  <si>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</si>
  <si>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</si>
  <si>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</si>
  <si>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</si>
  <si>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</si>
  <si>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</si>
  <si>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</si>
  <si>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</si>
  <si>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</si>
  <si>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</si>
  <si>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</si>
  <si>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</si>
  <si>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</si>
  <si>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</si>
  <si>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</si>
  <si>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</si>
  <si>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</si>
  <si>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</si>
  <si>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</si>
  <si>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</si>
  <si>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</si>
  <si>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</si>
  <si>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</si>
  <si>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</si>
  <si>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</si>
  <si>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</si>
  <si>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</si>
  <si>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</si>
  <si>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</si>
  <si>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</si>
  <si>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</si>
  <si>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</si>
  <si>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</si>
  <si>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</si>
  <si>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</si>
  <si>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</si>
  <si>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</si>
  <si>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</si>
  <si>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</si>
  <si>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</si>
  <si>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</si>
  <si>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</si>
  <si>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</si>
  <si>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</si>
  <si>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</si>
  <si>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</si>
  <si>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</si>
  <si>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</si>
  <si>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</si>
  <si>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</si>
  <si>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</si>
  <si>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</si>
  <si>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</si>
  <si>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</si>
  <si>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</si>
  <si>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</si>
  <si>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</si>
  <si>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</si>
  <si>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</si>
  <si>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</si>
  <si>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</si>
  <si>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</si>
  <si>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</si>
  <si>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</si>
  <si>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</si>
  <si>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</si>
  <si>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</si>
  <si>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</si>
  <si>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</si>
  <si>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</si>
  <si>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</si>
  <si>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</si>
  <si>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</si>
  <si>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</si>
  <si>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</si>
  <si>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</si>
  <si>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</si>
  <si>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</si>
  <si>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</si>
  <si>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</si>
  <si>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</si>
  <si>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</si>
  <si>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</si>
  <si>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</si>
  <si>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</si>
  <si>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</si>
  <si>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</si>
  <si>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</si>
  <si>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</si>
  <si>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</si>
  <si>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</si>
  <si>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</si>
  <si>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</si>
  <si>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</si>
  <si>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</si>
  <si>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</si>
  <si>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</si>
  <si>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</si>
  <si>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</si>
  <si>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</si>
  <si>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</si>
  <si>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</si>
  <si>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</si>
  <si>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</si>
  <si>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</si>
  <si>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</si>
  <si>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</si>
  <si>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</si>
  <si>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</si>
  <si>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</si>
  <si>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</si>
  <si>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</si>
  <si>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</si>
  <si>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</si>
  <si>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</si>
  <si>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</si>
  <si>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</si>
  <si>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</si>
  <si>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</si>
  <si>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</si>
  <si>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</si>
  <si>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</si>
  <si>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</si>
  <si>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</si>
  <si>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</si>
  <si>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</si>
  <si>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</si>
  <si>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</si>
  <si>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</si>
  <si>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</si>
  <si>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</si>
  <si>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</si>
  <si>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</si>
  <si>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</si>
  <si>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</si>
  <si>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</si>
  <si>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</si>
  <si>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</si>
  <si>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</si>
  <si>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</si>
  <si>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</si>
  <si>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</si>
  <si>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</si>
  <si>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</si>
  <si>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</si>
  <si>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</si>
  <si>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</si>
  <si>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</si>
  <si>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</si>
  <si>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</si>
  <si>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</si>
  <si>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</si>
  <si>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</si>
  <si>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</si>
  <si>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</si>
  <si>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</si>
  <si>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</si>
  <si>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</si>
  <si>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</si>
  <si>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</si>
  <si>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</si>
  <si>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</si>
  <si>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</si>
  <si>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</si>
  <si>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</si>
  <si>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</si>
  <si>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</si>
  <si>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</si>
  <si>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</si>
  <si>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</si>
  <si>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</si>
  <si>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</si>
  <si>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</si>
  <si>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</si>
  <si>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</si>
  <si>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</si>
  <si>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</si>
  <si>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</si>
  <si>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</si>
  <si>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</si>
  <si>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</si>
  <si>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</si>
  <si>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</si>
  <si>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</si>
  <si>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</si>
  <si>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</si>
  <si>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</si>
  <si>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</si>
  <si>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</si>
  <si>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</si>
  <si>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</si>
  <si>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</si>
  <si>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</si>
  <si>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</si>
  <si>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</si>
  <si>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</si>
  <si>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</si>
  <si>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</si>
  <si>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</si>
  <si>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</si>
  <si>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</si>
  <si>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</si>
  <si>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</si>
  <si>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</si>
  <si>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</si>
  <si>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</si>
  <si>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</si>
  <si>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</si>
  <si>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</si>
  <si>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</si>
  <si>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</si>
  <si>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</si>
  <si>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</si>
  <si>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</si>
  <si>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</si>
  <si>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</si>
  <si>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</si>
  <si>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</si>
  <si>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</si>
  <si>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</si>
  <si>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</si>
  <si>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</si>
  <si>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</si>
  <si>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</si>
  <si>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</si>
  <si>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</si>
  <si>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</si>
  <si>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</si>
  <si>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</si>
  <si>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</si>
  <si>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</si>
  <si>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</si>
  <si>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</si>
  <si>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</si>
  <si>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</si>
  <si>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</si>
  <si>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</si>
  <si>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</si>
  <si>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</si>
  <si>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</si>
  <si>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</si>
  <si>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</si>
  <si>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</si>
  <si>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</si>
  <si>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</si>
  <si>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</si>
  <si>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</si>
  <si>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</si>
  <si>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</si>
  <si>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</si>
  <si>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</si>
  <si>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</si>
  <si>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</si>
  <si>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</si>
  <si>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</si>
  <si>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</si>
  <si>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</si>
  <si>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</si>
  <si>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</si>
  <si>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</si>
  <si>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</si>
  <si>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</si>
  <si>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</si>
  <si>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</si>
  <si>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</si>
  <si>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</si>
  <si>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</si>
  <si>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</si>
  <si>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</si>
  <si>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</si>
  <si>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</si>
  <si>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</si>
  <si>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</si>
  <si>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</si>
  <si>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</si>
  <si>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</si>
  <si>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</si>
  <si>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</si>
  <si>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</si>
  <si>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</si>
  <si>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</si>
  <si>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</si>
  <si>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</si>
  <si>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</si>
  <si>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</si>
  <si>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</si>
  <si>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</si>
  <si>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</si>
  <si>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</si>
  <si>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</si>
  <si>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</si>
  <si>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</si>
  <si>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</si>
  <si>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</si>
  <si>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</si>
  <si>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</si>
  <si>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</si>
  <si>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</si>
  <si>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</si>
  <si>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</si>
  <si>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</si>
  <si>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</si>
  <si>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</si>
  <si>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</si>
  <si>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</si>
  <si>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</si>
  <si>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</si>
  <si>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</si>
  <si>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</si>
  <si>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</si>
  <si>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</si>
  <si>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</si>
  <si>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</si>
  <si>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</si>
  <si>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</si>
  <si>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</si>
  <si>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</si>
  <si>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</si>
  <si>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</si>
  <si>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</si>
  <si>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</si>
  <si>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</si>
  <si>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</si>
  <si>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</si>
  <si>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</si>
  <si>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</si>
  <si>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</si>
  <si>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</si>
  <si>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</si>
  <si>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</si>
  <si>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</si>
  <si>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</si>
  <si>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</si>
  <si>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</si>
  <si>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</si>
  <si>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</si>
  <si>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</si>
  <si>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</si>
  <si>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</si>
  <si>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</si>
  <si>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</si>
  <si>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</si>
  <si>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</si>
  <si>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</si>
  <si>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</si>
  <si>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</si>
  <si>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</si>
  <si>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</si>
  <si>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</si>
  <si>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</si>
  <si>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</si>
  <si>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</si>
  <si>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</si>
  <si>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</si>
  <si>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</si>
  <si>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</si>
  <si>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</si>
  <si>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</si>
  <si>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</si>
  <si>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</si>
  <si>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</si>
  <si>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</si>
  <si>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</si>
  <si>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</si>
  <si>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</si>
  <si>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</si>
  <si>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</si>
  <si>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</si>
  <si>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</si>
  <si>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</si>
  <si>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</si>
  <si>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</si>
  <si>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</si>
  <si>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</si>
  <si>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</si>
  <si>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</si>
  <si>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</si>
  <si>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</si>
  <si>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</si>
  <si>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</si>
  <si>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</si>
  <si>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</si>
  <si>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</si>
  <si>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</si>
  <si>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</si>
  <si>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</si>
  <si>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</si>
  <si>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</si>
  <si>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</si>
  <si>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</si>
  <si>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</si>
  <si>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</si>
  <si>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</si>
  <si>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</si>
  <si>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</si>
  <si>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</si>
  <si>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</si>
  <si>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</si>
  <si>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</si>
  <si>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</si>
  <si>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</si>
  <si>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</si>
  <si>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</si>
  <si>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</si>
  <si>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</si>
  <si>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</si>
  <si>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</si>
  <si>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</si>
  <si>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</si>
  <si>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</si>
  <si>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</si>
  <si>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</si>
  <si>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</si>
  <si>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</si>
  <si>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</si>
  <si>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</si>
  <si>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</si>
  <si>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</si>
  <si>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</si>
  <si>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</si>
  <si>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</si>
  <si>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</si>
  <si>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</si>
  <si>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</si>
  <si>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</si>
  <si>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</si>
  <si>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</si>
  <si>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</si>
  <si>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</si>
  <si>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</si>
  <si>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</si>
  <si>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</si>
  <si>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</si>
  <si>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</si>
  <si>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</si>
  <si>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</si>
  <si>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</si>
  <si>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</si>
  <si>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</si>
  <si>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</si>
  <si>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</si>
  <si>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</si>
  <si>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</si>
  <si>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</si>
  <si>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</si>
  <si>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</si>
  <si>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</si>
  <si>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</si>
  <si>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</si>
  <si>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</si>
  <si>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</si>
  <si>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</si>
  <si>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</si>
  <si>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</si>
  <si>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</si>
  <si>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</si>
  <si>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</si>
  <si>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</si>
  <si>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</si>
  <si>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</si>
  <si>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</si>
  <si>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</si>
  <si>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</si>
  <si>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</si>
  <si>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</si>
  <si>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</si>
  <si>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</si>
  <si>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</si>
  <si>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</si>
  <si>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</si>
  <si>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</si>
  <si>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</si>
  <si>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</si>
  <si>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</si>
  <si>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</si>
  <si>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</si>
  <si>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</si>
  <si>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</si>
  <si>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</si>
  <si>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</si>
  <si>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</si>
  <si>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</si>
  <si>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</si>
  <si>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</si>
  <si>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</si>
  <si>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</si>
  <si>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</si>
  <si>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</si>
  <si>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</si>
  <si>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</si>
  <si>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</si>
  <si>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</si>
  <si>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</si>
  <si>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</si>
  <si>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</si>
  <si>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</si>
  <si>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</si>
  <si>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</si>
  <si>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</si>
  <si>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</si>
  <si>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</si>
  <si>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</si>
  <si>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</si>
  <si>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</si>
  <si>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</si>
  <si>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</si>
  <si>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</si>
  <si>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</si>
  <si>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</si>
  <si>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</si>
  <si>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</si>
  <si>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</si>
  <si>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</si>
  <si>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</si>
  <si>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</si>
  <si>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</si>
  <si>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</si>
  <si>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</si>
  <si>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</si>
  <si>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</si>
  <si>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</si>
  <si>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</si>
  <si>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</si>
  <si>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</si>
  <si>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</si>
  <si>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</si>
  <si>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</si>
  <si>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</si>
  <si>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</si>
  <si>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</si>
  <si>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</si>
  <si>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</si>
  <si>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</si>
  <si>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</si>
  <si>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</si>
  <si>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</si>
  <si>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</si>
  <si>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</si>
  <si>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</si>
  <si>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</si>
  <si>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</si>
  <si>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</si>
  <si>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</si>
  <si>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</si>
  <si>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</si>
  <si>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</si>
  <si>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</si>
  <si>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</si>
  <si>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</si>
  <si>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</si>
  <si>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</si>
  <si>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</si>
  <si>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</si>
  <si>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</si>
  <si>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</si>
  <si>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</si>
  <si>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</si>
  <si>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</si>
  <si>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</si>
  <si>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</si>
  <si>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</si>
  <si>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</si>
  <si>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</si>
  <si>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</si>
  <si>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</si>
  <si>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</si>
  <si>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</si>
  <si>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</si>
  <si>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</si>
  <si>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</si>
  <si>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</si>
  <si>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</si>
  <si>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</si>
  <si>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</si>
  <si>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</si>
  <si>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</si>
  <si>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</si>
  <si>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</si>
  <si>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</si>
  <si>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</si>
  <si>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</si>
  <si>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</si>
  <si>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</si>
  <si>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</si>
  <si>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</si>
  <si>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</si>
  <si>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</si>
  <si>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</si>
  <si>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</si>
  <si>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</si>
  <si>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</si>
  <si>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</si>
  <si>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</si>
  <si>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</si>
  <si>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</si>
  <si>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</si>
  <si>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</si>
  <si>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</si>
  <si>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</si>
  <si>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</si>
  <si>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</si>
  <si>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</si>
  <si>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</si>
  <si>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</si>
  <si>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</si>
  <si>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</si>
  <si>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</si>
  <si>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</si>
  <si>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</si>
  <si>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</si>
  <si>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</si>
  <si>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</si>
  <si>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</si>
  <si>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</si>
  <si>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</si>
  <si>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</si>
  <si>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</si>
  <si>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</si>
  <si>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</si>
  <si>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</si>
  <si>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</si>
  <si>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</si>
  <si>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</si>
  <si>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</si>
  <si>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</si>
  <si>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</si>
  <si>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</si>
  <si>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</si>
  <si>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</si>
  <si>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</si>
  <si>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</si>
  <si>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</si>
  <si>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</si>
  <si>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</si>
  <si>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</si>
  <si>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</si>
  <si>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</si>
  <si>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</si>
  <si>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</si>
  <si>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</si>
  <si>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</si>
  <si>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</si>
  <si>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</si>
  <si>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</si>
  <si>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</si>
  <si>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</si>
  <si>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</si>
  <si>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</si>
  <si>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</si>
  <si>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</si>
  <si>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</si>
  <si>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</si>
  <si>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</si>
  <si>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</si>
  <si>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</si>
  <si>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</si>
  <si>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</si>
  <si>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</si>
  <si>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</si>
  <si>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</si>
  <si>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</si>
  <si>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</si>
  <si>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</si>
  <si>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</si>
  <si>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</si>
  <si>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</si>
  <si>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</si>
  <si>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</si>
  <si>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</si>
  <si>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</si>
  <si>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</si>
  <si>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</si>
  <si>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</si>
  <si>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</si>
  <si>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</si>
  <si>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</si>
  <si>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</si>
  <si>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</si>
  <si>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</si>
  <si>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</si>
  <si>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</si>
  <si>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</si>
  <si>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</si>
  <si>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</si>
  <si>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</si>
  <si>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</si>
  <si>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</si>
  <si>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</si>
  <si>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</si>
  <si>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</si>
  <si>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</si>
  <si>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</si>
  <si>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</si>
  <si>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</si>
  <si>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</si>
  <si>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</si>
  <si>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</si>
  <si>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</si>
  <si>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</si>
  <si>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</si>
  <si>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</si>
  <si>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</si>
  <si>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</si>
  <si>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</si>
  <si>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</si>
  <si>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</si>
  <si>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</si>
  <si>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</si>
  <si>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</si>
  <si>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</si>
  <si>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</si>
  <si>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</si>
  <si>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</si>
  <si>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</si>
  <si>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</si>
  <si>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</si>
  <si>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</si>
  <si>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</si>
  <si>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</si>
  <si>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</si>
  <si>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</si>
  <si>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</si>
  <si>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</si>
  <si>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</si>
  <si>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</si>
  <si>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</si>
  <si>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</si>
  <si>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</si>
  <si>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</si>
  <si>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</si>
  <si>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</si>
  <si>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</si>
  <si>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</si>
  <si>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</si>
  <si>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</si>
  <si>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</si>
  <si>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</si>
  <si>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</si>
  <si>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</si>
  <si>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</si>
  <si>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</si>
  <si>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</si>
  <si>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</si>
  <si>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</si>
  <si>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</si>
  <si>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</si>
  <si>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</si>
  <si>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</si>
  <si>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</si>
  <si>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</si>
  <si>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</si>
  <si>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</si>
  <si>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</si>
  <si>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</si>
  <si>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</si>
  <si>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</si>
  <si>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</si>
  <si>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</si>
  <si>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</si>
  <si>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</si>
  <si>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</si>
  <si>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</si>
  <si>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</si>
  <si>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</si>
  <si>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</si>
  <si>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</si>
  <si>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</si>
  <si>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</si>
  <si>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</si>
  <si>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</si>
  <si>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</si>
  <si>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</si>
  <si>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</si>
  <si>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</si>
  <si>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</si>
  <si>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</si>
  <si>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</si>
  <si>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</si>
  <si>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</si>
  <si>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</si>
  <si>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</si>
  <si>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</si>
  <si>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</si>
  <si>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</si>
  <si>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</si>
  <si>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</si>
  <si>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</si>
  <si>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</si>
  <si>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</si>
  <si>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</si>
  <si>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</si>
  <si>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</si>
  <si>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</si>
  <si>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</si>
  <si>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</si>
  <si>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</si>
  <si>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</si>
  <si>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</si>
  <si>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</si>
  <si>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</si>
  <si>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</si>
  <si>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</si>
  <si>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</si>
  <si>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</si>
  <si>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</si>
  <si>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</si>
  <si>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</si>
  <si>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</si>
  <si>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</si>
  <si>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</si>
  <si>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</si>
  <si>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</si>
  <si>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</si>
  <si>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</si>
  <si>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</si>
  <si>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</si>
  <si>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</si>
  <si>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</si>
  <si>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</si>
  <si>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</si>
  <si>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</si>
  <si>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</si>
  <si>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</si>
  <si>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</si>
  <si>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</si>
  <si>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</si>
  <si>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</si>
  <si>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</si>
  <si>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</si>
  <si>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</si>
  <si>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</si>
  <si>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</si>
  <si>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</si>
  <si>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</si>
  <si>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</si>
  <si>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</si>
  <si>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</si>
  <si>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</si>
  <si>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</si>
  <si>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</si>
  <si>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</si>
  <si>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</si>
  <si>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</si>
  <si>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</si>
  <si>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</si>
  <si>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</si>
  <si>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</si>
  <si>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</si>
  <si>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</si>
  <si>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</si>
  <si>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</si>
  <si>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</si>
  <si>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</si>
  <si>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</si>
  <si>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</si>
  <si>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</si>
  <si>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</si>
  <si>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</si>
  <si>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</si>
  <si>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</si>
  <si>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</si>
  <si>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</si>
  <si>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</si>
  <si>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</si>
  <si>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</si>
  <si>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</si>
  <si>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</si>
  <si>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</si>
  <si>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</si>
  <si>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</si>
  <si>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</si>
  <si>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</si>
  <si>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</si>
  <si>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</si>
  <si>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</si>
  <si>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</si>
  <si>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</si>
  <si>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</si>
  <si>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</si>
  <si>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</si>
  <si>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</si>
  <si>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</si>
  <si>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</si>
  <si>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</si>
  <si>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</si>
  <si>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</si>
  <si>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</si>
  <si>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</si>
  <si>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</si>
  <si>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</si>
  <si>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</si>
  <si>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</si>
  <si>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</si>
  <si>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</si>
  <si>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</si>
  <si>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</si>
  <si>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</si>
  <si>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</si>
  <si>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</si>
  <si>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</si>
  <si>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</si>
  <si>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</si>
  <si>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</si>
  <si>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</si>
  <si>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</si>
  <si>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</si>
  <si>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</si>
  <si>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</si>
  <si>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</si>
  <si>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</si>
  <si>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</si>
  <si>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</si>
  <si>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</si>
  <si>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</si>
  <si>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</si>
  <si>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</si>
  <si>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</si>
  <si>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</si>
  <si>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</si>
  <si>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</si>
  <si>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</si>
  <si>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</si>
  <si>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</si>
  <si>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</si>
  <si>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</si>
  <si>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</si>
  <si>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</si>
  <si>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</si>
  <si>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</si>
  <si>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</si>
  <si>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</si>
  <si>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</si>
  <si>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</si>
  <si>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</si>
  <si>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</si>
  <si>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</si>
  <si>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</si>
  <si>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</si>
  <si>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</si>
  <si>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</si>
  <si>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</si>
  <si>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</si>
  <si>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</si>
  <si>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</si>
  <si>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</si>
  <si>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</si>
  <si>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</si>
  <si>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</si>
  <si>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</si>
  <si>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</si>
  <si>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</si>
  <si>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</si>
  <si>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</si>
  <si>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</si>
  <si>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</si>
  <si>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</si>
  <si>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</si>
  <si>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</si>
  <si>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</si>
  <si>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</si>
  <si>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</si>
  <si>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</si>
  <si>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</si>
  <si>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</si>
  <si>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</si>
  <si>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</si>
  <si>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</si>
  <si>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</si>
  <si>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</si>
  <si>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</si>
  <si>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</si>
  <si>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</si>
  <si>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</si>
  <si>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</si>
  <si>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</si>
  <si>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</si>
  <si>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</si>
  <si>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</si>
  <si>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</si>
  <si>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</si>
  <si>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</si>
  <si>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</si>
  <si>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</si>
  <si>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</si>
  <si>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</si>
  <si>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</si>
  <si>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</si>
  <si>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</si>
  <si>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</si>
  <si>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</si>
  <si>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</si>
  <si>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</si>
  <si>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</si>
  <si>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</si>
  <si>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</si>
  <si>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</si>
  <si>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</si>
  <si>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</si>
  <si>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</si>
  <si>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</si>
  <si>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</si>
  <si>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</si>
  <si>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</si>
  <si>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</si>
  <si>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</si>
  <si>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</si>
  <si>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</si>
  <si>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</si>
  <si>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</si>
  <si>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</si>
  <si>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</si>
  <si>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</si>
  <si>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</si>
  <si>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</si>
  <si>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</si>
  <si>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</si>
  <si>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</si>
  <si>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</si>
  <si>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</si>
  <si>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</si>
  <si>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</si>
  <si>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</si>
  <si>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</si>
  <si>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</si>
  <si>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</si>
  <si>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</si>
  <si>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</si>
  <si>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</si>
  <si>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</si>
  <si>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</si>
  <si>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</si>
  <si>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</si>
  <si>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</si>
  <si>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</si>
  <si>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</si>
  <si>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</si>
  <si>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</si>
  <si>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</si>
  <si>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</si>
  <si>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</si>
  <si>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</si>
  <si>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</si>
  <si>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</si>
  <si>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</si>
  <si>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</si>
  <si>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</si>
  <si>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</si>
  <si>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</si>
  <si>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</si>
  <si>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</si>
  <si>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</si>
  <si>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</si>
  <si>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</si>
  <si>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</si>
  <si>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</si>
  <si>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</si>
  <si>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</si>
  <si>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</si>
  <si>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</si>
  <si>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</si>
  <si>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</si>
  <si>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</si>
  <si>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</si>
  <si>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</si>
  <si>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</si>
  <si>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</si>
  <si>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</si>
  <si>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</si>
  <si>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</si>
  <si>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</si>
  <si>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</si>
  <si>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</si>
  <si>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</si>
  <si>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</si>
  <si>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</si>
  <si>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</si>
  <si>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</si>
  <si>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</si>
  <si>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</si>
  <si>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</si>
  <si>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</si>
  <si>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</si>
  <si>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</si>
  <si>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</si>
  <si>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</si>
  <si>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</si>
  <si>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</si>
  <si>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</si>
  <si>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</si>
  <si>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</si>
  <si>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</si>
  <si>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</si>
  <si>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</si>
  <si>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</si>
  <si>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</si>
  <si>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</si>
  <si>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</si>
  <si>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</si>
  <si>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</si>
  <si>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</si>
  <si>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</si>
  <si>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</si>
  <si>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</si>
  <si>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</si>
  <si>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</si>
  <si>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</si>
  <si>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</si>
  <si>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</si>
  <si>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</si>
  <si>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</si>
  <si>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</si>
  <si>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</si>
  <si>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</si>
  <si>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</si>
  <si>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</si>
  <si>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</si>
  <si>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</si>
  <si>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</si>
  <si>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</si>
  <si>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</si>
  <si>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</si>
  <si>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</si>
  <si>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</si>
  <si>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</si>
  <si>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</si>
  <si>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</si>
  <si>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</si>
  <si>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</si>
  <si>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</si>
  <si>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</si>
  <si>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</si>
  <si>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</si>
  <si>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</si>
  <si>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</si>
  <si>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</si>
  <si>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</si>
  <si>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</si>
  <si>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</si>
  <si>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</si>
  <si>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</si>
  <si>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</si>
  <si>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</si>
  <si>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</si>
  <si>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</si>
  <si>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</si>
  <si>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</si>
  <si>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</si>
  <si>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</si>
  <si>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</si>
  <si>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</si>
  <si>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</si>
  <si>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</si>
  <si>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</si>
  <si>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</si>
  <si>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</si>
  <si>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</si>
  <si>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</si>
  <si>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</si>
  <si>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</si>
  <si>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</si>
  <si>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</si>
  <si>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</si>
  <si>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</si>
  <si>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</si>
  <si>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</si>
  <si>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</si>
  <si>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</si>
  <si>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</si>
  <si>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</si>
  <si>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</si>
  <si>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</si>
  <si>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</si>
  <si>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</si>
  <si>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</si>
  <si>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</si>
  <si>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</si>
  <si>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</si>
  <si>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</si>
  <si>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</si>
  <si>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</si>
  <si>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</si>
  <si>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</si>
  <si>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</si>
  <si>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</si>
  <si>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</si>
  <si>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</si>
  <si>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</si>
  <si>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</si>
  <si>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</si>
  <si>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</si>
  <si>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</si>
  <si>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</si>
  <si>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</si>
  <si>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</si>
  <si>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</si>
  <si>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</si>
  <si>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</si>
  <si>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</si>
  <si>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</si>
  <si>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</si>
  <si>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</si>
  <si>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</si>
  <si>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</si>
  <si>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</si>
  <si>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</si>
  <si>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</si>
  <si>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</si>
  <si>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</si>
  <si>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</si>
  <si>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</si>
  <si>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</si>
  <si>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</si>
  <si>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</si>
  <si>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</si>
  <si>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</si>
  <si>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</si>
  <si>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</si>
  <si>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</si>
  <si>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</si>
  <si>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</si>
  <si>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</si>
  <si>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</si>
  <si>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</si>
  <si>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</si>
  <si>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</si>
  <si>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</si>
  <si>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</si>
  <si>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</si>
  <si>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</si>
  <si>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</si>
  <si>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</si>
  <si>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</si>
  <si>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</si>
  <si>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</si>
  <si>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</si>
  <si>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</si>
  <si>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</si>
  <si>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</si>
  <si>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</si>
  <si>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</si>
  <si>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</si>
  <si>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</si>
  <si>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</si>
  <si>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</si>
  <si>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</si>
  <si>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</si>
  <si>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</si>
  <si>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</si>
  <si>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</si>
  <si>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</si>
  <si>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</si>
  <si>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</si>
  <si>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</si>
  <si>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</si>
  <si>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</si>
  <si>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</si>
  <si>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</si>
  <si>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</si>
  <si>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</si>
  <si>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</si>
  <si>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</si>
  <si>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</si>
  <si>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</si>
  <si>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</si>
  <si>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</si>
  <si>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</si>
  <si>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</si>
  <si>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</si>
  <si>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</si>
  <si>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</si>
  <si>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</si>
  <si>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</si>
  <si>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</si>
  <si>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</si>
  <si>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</si>
  <si>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</si>
  <si>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</si>
  <si>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</si>
  <si>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</si>
  <si>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</si>
  <si>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</si>
  <si>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</si>
  <si>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</si>
  <si>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</si>
  <si>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</si>
  <si>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</si>
  <si>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</si>
  <si>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</si>
  <si>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</si>
  <si>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</si>
  <si>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</si>
  <si>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</si>
  <si>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</si>
  <si>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</si>
  <si>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</si>
  <si>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</si>
  <si>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</si>
  <si>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</si>
  <si>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</si>
  <si>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</si>
  <si>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</si>
  <si>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</si>
  <si>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</si>
  <si>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</si>
  <si>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</si>
  <si>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</si>
  <si>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</si>
  <si>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</si>
  <si>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</si>
  <si>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</si>
  <si>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</si>
  <si>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</si>
  <si>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</si>
  <si>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</si>
  <si>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</si>
  <si>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</si>
  <si>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</si>
  <si>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</si>
  <si>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</si>
  <si>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</si>
  <si>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</si>
  <si>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</si>
  <si>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</si>
  <si>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</si>
  <si>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</si>
  <si>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</si>
  <si>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</si>
  <si>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</si>
  <si>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</si>
  <si>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</si>
  <si>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</si>
  <si>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</si>
  <si>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</si>
  <si>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</si>
  <si>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</si>
  <si>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</si>
  <si>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</si>
  <si>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</si>
  <si>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</si>
  <si>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</si>
  <si>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</si>
  <si>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</si>
  <si>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</si>
  <si>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</si>
  <si>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</si>
  <si>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</si>
  <si>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</si>
  <si>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</si>
  <si>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</si>
  <si>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</si>
  <si>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</si>
  <si>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</si>
  <si>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</si>
  <si>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</si>
  <si>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</si>
  <si>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</si>
  <si>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</si>
  <si>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</si>
  <si>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</si>
  <si>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</si>
  <si>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</si>
  <si>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</si>
  <si>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</si>
  <si>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</si>
  <si>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</si>
  <si>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</si>
  <si>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</si>
  <si>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</si>
  <si>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</si>
  <si>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</si>
  <si>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</si>
  <si>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</si>
  <si>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</si>
  <si>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</si>
  <si>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</si>
  <si>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</si>
  <si>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</si>
  <si>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</si>
  <si>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</si>
  <si>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</si>
  <si>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</si>
  <si>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</si>
  <si>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</si>
  <si>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</si>
  <si>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</si>
  <si>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</si>
  <si>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</si>
  <si>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</si>
  <si>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</si>
  <si>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</si>
  <si>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</si>
  <si>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</si>
  <si>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</si>
  <si>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</si>
  <si>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</si>
  <si>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</si>
  <si>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</si>
  <si>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</si>
  <si>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</si>
  <si>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</si>
  <si>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</si>
  <si>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</si>
  <si>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</si>
  <si>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</si>
  <si>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</si>
  <si>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</si>
  <si>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</si>
  <si>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</si>
  <si>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</si>
  <si>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</si>
  <si>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</si>
  <si>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</si>
  <si>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</si>
  <si>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</si>
  <si>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</si>
  <si>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</si>
  <si>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</si>
  <si>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</si>
  <si>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</si>
  <si>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</si>
  <si>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</si>
  <si>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</si>
  <si>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</si>
  <si>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</si>
  <si>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</si>
  <si>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</si>
  <si>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</si>
  <si>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</si>
  <si>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</si>
  <si>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</si>
  <si>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</si>
  <si>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</si>
  <si>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</si>
  <si>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</si>
  <si>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</si>
  <si>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</si>
  <si>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</si>
  <si>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</si>
  <si>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</si>
  <si>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</si>
  <si>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</si>
  <si>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</si>
  <si>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</si>
  <si>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</si>
  <si>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</si>
  <si>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</si>
  <si>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</si>
  <si>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</si>
  <si>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</si>
  <si>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</si>
  <si>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</si>
  <si>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</si>
  <si>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</si>
  <si>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</si>
  <si>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</si>
  <si>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</si>
  <si>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</si>
  <si>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</si>
  <si>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</si>
  <si>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</si>
  <si>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</si>
  <si>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</si>
  <si>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</si>
  <si>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</si>
  <si>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</si>
  <si>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</si>
  <si>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</si>
  <si>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</si>
  <si>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</si>
  <si>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</si>
  <si>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</si>
  <si>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</si>
  <si>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</si>
  <si>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</si>
  <si>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</si>
  <si>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</si>
  <si>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</si>
  <si>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</si>
  <si>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</si>
  <si>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</si>
  <si>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</si>
  <si>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</si>
  <si>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</si>
  <si>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</si>
  <si>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</si>
  <si>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</si>
  <si>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</si>
  <si>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</si>
  <si>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</si>
  <si>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</si>
  <si>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</si>
  <si>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</si>
  <si>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</si>
  <si>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</si>
  <si>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</si>
  <si>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</si>
  <si>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</si>
  <si>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</si>
  <si>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</si>
  <si>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</si>
  <si>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</si>
  <si>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</si>
  <si>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</si>
  <si>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</si>
  <si>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</si>
  <si>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</si>
  <si>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</si>
  <si>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</si>
  <si>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</si>
  <si>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</si>
  <si>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</si>
  <si>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</si>
  <si>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</si>
  <si>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</si>
  <si>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</si>
  <si>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</si>
  <si>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</si>
  <si>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</si>
  <si>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</si>
  <si>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</si>
  <si>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</si>
  <si>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</si>
  <si>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</si>
  <si>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</si>
  <si>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</si>
  <si>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</si>
  <si>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</si>
  <si>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</si>
  <si>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</si>
  <si>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</si>
  <si>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</si>
  <si>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</si>
  <si>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</si>
  <si>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</si>
  <si>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</si>
  <si>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</si>
  <si>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</si>
  <si>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</si>
  <si>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</si>
  <si>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</si>
  <si>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</si>
  <si>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</si>
  <si>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</si>
  <si>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</si>
  <si>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</si>
  <si>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</si>
  <si>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</si>
  <si>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</si>
  <si>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</si>
  <si>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</si>
  <si>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</si>
  <si>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</si>
  <si>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</si>
  <si>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</si>
  <si>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</si>
  <si>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</si>
  <si>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</si>
  <si>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</si>
  <si>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</si>
  <si>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</si>
  <si>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</si>
  <si>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</si>
  <si>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</si>
  <si>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</si>
  <si>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</si>
  <si>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</si>
  <si>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</si>
  <si>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</si>
  <si>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</si>
  <si>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</si>
  <si>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</si>
  <si>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</si>
  <si>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</si>
  <si>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</si>
  <si>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</si>
  <si>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</si>
  <si>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</si>
  <si>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</si>
  <si>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</si>
  <si>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</si>
  <si>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</si>
  <si>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</si>
  <si>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</si>
  <si>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</si>
  <si>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</si>
  <si>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</si>
  <si>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</si>
  <si>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</si>
  <si>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</si>
  <si>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</si>
  <si>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</si>
  <si>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</si>
  <si>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</si>
  <si>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</si>
  <si>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</si>
  <si>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</si>
  <si>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</si>
  <si>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</si>
  <si>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</si>
  <si>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</si>
  <si>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</si>
  <si>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</si>
  <si>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</si>
  <si>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</si>
  <si>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</si>
  <si>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</si>
  <si>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</si>
  <si>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</si>
  <si>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</si>
  <si>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</si>
  <si>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</si>
  <si>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</si>
  <si>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</si>
  <si>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</si>
  <si>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</si>
  <si>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</si>
  <si>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</si>
  <si>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</si>
  <si>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</si>
  <si>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</si>
  <si>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</si>
  <si>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</si>
  <si>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</si>
  <si>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</si>
  <si>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</si>
  <si>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</si>
  <si>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</si>
  <si>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</si>
  <si>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</si>
  <si>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</si>
  <si>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</si>
  <si>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</si>
  <si>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</si>
  <si>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</si>
  <si>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</si>
  <si>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</si>
  <si>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</si>
  <si>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</si>
  <si>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</si>
  <si>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</si>
  <si>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</si>
  <si>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</si>
  <si>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</si>
  <si>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</si>
  <si>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</si>
  <si>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</si>
  <si>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</si>
  <si>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</si>
  <si>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</si>
  <si>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</si>
  <si>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</si>
  <si>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</si>
  <si>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</si>
  <si>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</si>
  <si>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</si>
  <si>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</si>
  <si>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</si>
  <si>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</si>
  <si>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</si>
  <si>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</si>
  <si>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</si>
  <si>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</si>
  <si>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</si>
  <si>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</si>
  <si>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</si>
  <si>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</si>
  <si>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</si>
  <si>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</si>
  <si>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</si>
  <si>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</si>
  <si>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</si>
  <si>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</si>
  <si>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</si>
  <si>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</si>
  <si>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</si>
  <si>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</si>
  <si>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</si>
  <si>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</si>
  <si>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</si>
  <si>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</si>
  <si>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</si>
  <si>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</si>
  <si>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</si>
  <si>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</si>
  <si>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</si>
  <si>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</si>
  <si>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</si>
  <si>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</si>
  <si>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</si>
  <si>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</si>
  <si>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</si>
  <si>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</si>
  <si>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</si>
  <si>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</si>
  <si>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</si>
  <si>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</si>
  <si>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</si>
  <si>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</si>
  <si>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</si>
  <si>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</si>
  <si>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</si>
  <si>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</si>
  <si>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</si>
  <si>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</si>
  <si>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</si>
  <si>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</si>
  <si>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</si>
  <si>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</si>
  <si>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</si>
  <si>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</si>
  <si>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</si>
  <si>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</si>
  <si>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</si>
  <si>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</si>
  <si>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</si>
  <si>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</si>
  <si>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</si>
  <si>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</si>
  <si>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</si>
  <si>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</si>
  <si>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</si>
  <si>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</si>
  <si>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</si>
  <si>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</si>
  <si>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</si>
  <si>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</si>
  <si>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</si>
  <si>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</si>
  <si>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</si>
  <si>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</si>
  <si>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</si>
  <si>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</si>
  <si>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</si>
  <si>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</si>
  <si>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</si>
  <si>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</si>
  <si>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</si>
  <si>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</si>
  <si>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</si>
  <si>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</si>
  <si>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</si>
  <si>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</si>
  <si>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</si>
  <si>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</si>
  <si>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</si>
  <si>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</si>
  <si>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</si>
  <si>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</si>
  <si>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</si>
  <si>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</si>
  <si>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</si>
  <si>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</si>
  <si>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</si>
  <si>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</si>
  <si>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</si>
  <si>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</si>
  <si>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</si>
  <si>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</si>
  <si>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</si>
  <si>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</si>
  <si>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</si>
  <si>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</si>
  <si>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</si>
  <si>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</si>
  <si>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</si>
  <si>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</si>
  <si>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</si>
  <si>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</si>
  <si>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</si>
  <si>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</si>
  <si>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</si>
  <si>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</si>
  <si>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</si>
  <si>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</si>
  <si>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</si>
  <si>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</si>
  <si>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</si>
  <si>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</si>
  <si>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</si>
  <si>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</si>
  <si>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</si>
  <si>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</si>
  <si>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</si>
  <si>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</si>
  <si>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</si>
  <si>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</si>
  <si>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</si>
  <si>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</si>
  <si>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</si>
  <si>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</si>
  <si>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</si>
  <si>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</si>
  <si>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</si>
  <si>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</si>
  <si>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</si>
  <si>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</si>
  <si>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</si>
  <si>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</si>
  <si>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</si>
  <si>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</si>
  <si>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</si>
  <si>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</si>
  <si>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</si>
  <si>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</si>
  <si>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</si>
  <si>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</si>
  <si>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</si>
  <si>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</si>
  <si>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</si>
  <si>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</si>
  <si>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</si>
  <si>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</si>
  <si>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</si>
  <si>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</si>
  <si>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</si>
  <si>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</si>
  <si>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</si>
  <si>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</si>
  <si>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</si>
  <si>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</si>
  <si>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</si>
  <si>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</si>
  <si>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</si>
  <si>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</si>
  <si>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</si>
  <si>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</si>
  <si>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</si>
  <si>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</si>
  <si>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</si>
  <si>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</si>
  <si>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</si>
  <si>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</si>
  <si>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</si>
  <si>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</si>
  <si>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</si>
  <si>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</si>
  <si>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</si>
  <si>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</si>
  <si>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</si>
  <si>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</si>
  <si>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</si>
  <si>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</si>
  <si>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</si>
  <si>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</si>
  <si>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</si>
  <si>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</si>
  <si>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</si>
  <si>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</si>
  <si>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</si>
  <si>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</si>
  <si>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</si>
  <si>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</si>
  <si>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</si>
  <si>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</si>
  <si>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</si>
  <si>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</si>
  <si>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</si>
  <si>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</si>
  <si>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</si>
  <si>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</si>
  <si>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</si>
  <si>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</si>
  <si>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</si>
  <si>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</si>
  <si>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</si>
  <si>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</si>
  <si>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</si>
  <si>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</si>
  <si>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</si>
  <si>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</si>
  <si>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</si>
  <si>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</si>
  <si>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</si>
  <si>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</si>
  <si>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</si>
  <si>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</si>
  <si>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</si>
  <si>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</si>
  <si>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</si>
  <si>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</si>
  <si>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</si>
  <si>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</si>
  <si>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</si>
  <si>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</si>
  <si>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</si>
  <si>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</si>
  <si>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</si>
  <si>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</si>
  <si>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</si>
  <si>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</si>
  <si>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</si>
  <si>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</si>
  <si>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</si>
  <si>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</si>
  <si>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</si>
  <si>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</si>
  <si>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</si>
  <si>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</si>
  <si>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</si>
  <si>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</si>
  <si>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</si>
  <si>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</si>
  <si>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</si>
  <si>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</si>
  <si>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</si>
  <si>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</si>
  <si>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</si>
  <si>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</si>
  <si>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</si>
  <si>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</si>
  <si>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</si>
  <si>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</si>
  <si>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</si>
  <si>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</si>
  <si>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</si>
  <si>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</si>
  <si>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</si>
  <si>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</si>
  <si>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</si>
  <si>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</si>
  <si>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</si>
  <si>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</si>
  <si>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</si>
  <si>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</si>
  <si>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</si>
  <si>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</si>
  <si>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</si>
  <si>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</si>
  <si>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</si>
  <si>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</si>
  <si>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</si>
  <si>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</si>
  <si>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</si>
  <si>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</si>
  <si>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</si>
  <si>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</si>
  <si>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</si>
  <si>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</si>
  <si>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</si>
  <si>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</si>
  <si>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</si>
  <si>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</si>
  <si>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</si>
  <si>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</si>
  <si>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</si>
  <si>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</si>
  <si>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</si>
  <si>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</si>
  <si>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</si>
  <si>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</si>
  <si>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</si>
  <si>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</si>
  <si>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</si>
  <si>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</si>
  <si>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</si>
  <si>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</si>
  <si>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</si>
  <si>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</si>
  <si>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</si>
  <si>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</si>
  <si>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</si>
  <si>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</si>
  <si>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</si>
  <si>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</si>
  <si>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</si>
  <si>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</si>
  <si>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</si>
  <si>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</si>
  <si>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</si>
  <si>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</si>
  <si>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</si>
  <si>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</si>
  <si>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</si>
  <si>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</si>
  <si>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</si>
  <si>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</si>
  <si>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</si>
  <si>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</si>
  <si>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</si>
  <si>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</si>
  <si>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</si>
  <si>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</si>
  <si>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</si>
  <si>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</si>
  <si>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</si>
  <si>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</si>
  <si>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</si>
  <si>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</si>
  <si>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</si>
  <si>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</si>
  <si>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</si>
  <si>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</si>
  <si>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</si>
  <si>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</si>
  <si>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</si>
  <si>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</si>
  <si>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</si>
  <si>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</si>
  <si>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</si>
  <si>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</si>
  <si>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</si>
  <si>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</si>
  <si>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</si>
  <si>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</si>
  <si>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</si>
  <si>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</si>
  <si>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</si>
  <si>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</si>
  <si>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</si>
  <si>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</si>
  <si>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</si>
  <si>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</si>
  <si>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</si>
  <si>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</si>
  <si>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</si>
  <si>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</si>
  <si>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</si>
  <si>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</si>
  <si>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</si>
  <si>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</si>
  <si>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</si>
  <si>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</si>
  <si>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</si>
  <si>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</si>
  <si>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</si>
  <si>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</si>
  <si>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</si>
  <si>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</si>
  <si>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</si>
  <si>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</si>
  <si>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</si>
  <si>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</si>
  <si>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</si>
  <si>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</si>
  <si>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</si>
  <si>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</si>
  <si>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</si>
  <si>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</si>
  <si>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</si>
  <si>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</si>
  <si>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</si>
  <si>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</si>
  <si>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</si>
  <si>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</si>
  <si>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</si>
  <si>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</si>
  <si>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</si>
  <si>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</si>
  <si>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</si>
  <si>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</si>
  <si>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</si>
  <si>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</si>
  <si>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</si>
  <si>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</si>
  <si>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</si>
  <si>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</si>
  <si>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</si>
  <si>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</si>
  <si>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</si>
  <si>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</si>
  <si>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</si>
  <si>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</si>
  <si>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</si>
  <si>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</si>
  <si>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</si>
  <si>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</si>
  <si>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</si>
  <si>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</si>
  <si>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</si>
  <si>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</si>
  <si>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</si>
  <si>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</si>
  <si>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</si>
  <si>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</si>
  <si>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</si>
  <si>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</si>
  <si>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</si>
  <si>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</si>
  <si>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</si>
  <si>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</si>
  <si>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</si>
  <si>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</si>
  <si>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</si>
  <si>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</si>
  <si>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</si>
  <si>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</si>
  <si>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</si>
  <si>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</si>
  <si>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</si>
  <si>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</si>
  <si>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</si>
  <si>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</si>
  <si>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</si>
  <si>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</si>
  <si>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</si>
  <si>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</si>
  <si>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</si>
  <si>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</si>
  <si>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</si>
  <si>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</si>
  <si>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</si>
  <si>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</si>
  <si>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</si>
  <si>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</si>
  <si>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</si>
  <si>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</si>
  <si>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</si>
  <si>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</si>
  <si>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</si>
  <si>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</si>
  <si>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</si>
  <si>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</si>
  <si>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</si>
  <si>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</si>
  <si>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</si>
  <si>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</si>
  <si>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</si>
  <si>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</si>
  <si>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</si>
  <si>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</si>
  <si>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</si>
  <si>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</si>
  <si>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</si>
  <si>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</si>
  <si>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</si>
  <si>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</si>
  <si>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</si>
  <si>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</si>
  <si>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</si>
  <si>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</si>
  <si>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</si>
  <si>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</si>
  <si>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</si>
  <si>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</si>
  <si>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</si>
  <si>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</si>
  <si>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</si>
  <si>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</si>
  <si>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</si>
  <si>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</si>
  <si>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</si>
  <si>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</si>
  <si>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</si>
  <si>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</si>
  <si>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</si>
  <si>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</si>
  <si>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</si>
  <si>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</si>
  <si>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</si>
  <si>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</si>
  <si>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</si>
  <si>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</si>
  <si>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</si>
  <si>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</si>
  <si>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</si>
  <si>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</si>
  <si>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</si>
  <si>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</si>
  <si>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</si>
  <si>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</si>
  <si>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</si>
  <si>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</si>
  <si>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</si>
  <si>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</si>
  <si>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</si>
  <si>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</si>
  <si>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</si>
  <si>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</si>
  <si>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</si>
  <si>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</si>
  <si>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</si>
  <si>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</si>
  <si>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</si>
  <si>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</si>
  <si>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</si>
  <si>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</si>
  <si>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</si>
  <si>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</si>
  <si>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</si>
  <si>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</si>
  <si>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</si>
  <si>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</si>
  <si>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</si>
  <si>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</si>
  <si>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</si>
  <si>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</si>
  <si>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</si>
  <si>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</si>
  <si>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</si>
  <si>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</si>
  <si>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</si>
  <si>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</si>
  <si>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</si>
  <si>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</si>
  <si>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</si>
  <si>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</si>
  <si>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</si>
  <si>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</si>
  <si>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</si>
  <si>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</si>
  <si>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</si>
  <si>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</si>
  <si>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</si>
  <si>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</si>
  <si>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</si>
  <si>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</si>
  <si>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</si>
  <si>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</si>
  <si>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</si>
  <si>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</si>
  <si>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</si>
  <si>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</si>
  <si>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</si>
  <si>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</si>
  <si>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</si>
  <si>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</si>
  <si>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</si>
  <si>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</si>
  <si>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</si>
  <si>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</si>
  <si>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</si>
  <si>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</si>
  <si>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</si>
  <si>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</si>
  <si>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</si>
  <si>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</si>
  <si>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</si>
  <si>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</si>
  <si>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</si>
  <si>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</si>
  <si>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</si>
  <si>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</si>
  <si>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</si>
  <si>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</si>
  <si>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</si>
  <si>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</si>
  <si>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</si>
  <si>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</si>
  <si>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</si>
  <si>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</si>
  <si>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</si>
  <si>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</si>
  <si>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</si>
  <si>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</si>
  <si>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</si>
  <si>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</si>
  <si>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</si>
  <si>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</si>
  <si>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</si>
  <si>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</si>
  <si>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</si>
  <si>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</si>
  <si>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</si>
  <si>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</si>
  <si>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</si>
  <si>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</si>
  <si>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</si>
  <si>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</si>
  <si>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</si>
  <si>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</si>
  <si>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</si>
  <si>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</si>
  <si>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</si>
  <si>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</si>
  <si>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</si>
  <si>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</si>
  <si>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</si>
  <si>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</si>
  <si>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</si>
  <si>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</si>
  <si>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</si>
  <si>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</si>
  <si>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</si>
  <si>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</si>
  <si>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</si>
  <si>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</si>
  <si>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</si>
  <si>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</si>
  <si>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</si>
  <si>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</si>
  <si>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</si>
  <si>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</si>
  <si>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</si>
  <si>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</si>
  <si>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</si>
  <si>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</si>
  <si>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</si>
  <si>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</si>
  <si>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</si>
  <si>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</si>
  <si>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</si>
  <si>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</si>
  <si>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</si>
  <si>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</si>
  <si>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</si>
  <si>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</si>
  <si>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</si>
  <si>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</si>
  <si>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</si>
  <si>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</si>
  <si>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</si>
  <si>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</si>
  <si>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</si>
  <si>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</si>
  <si>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</si>
  <si>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</si>
  <si>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</si>
  <si>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</si>
  <si>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</si>
  <si>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</si>
  <si>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</si>
  <si>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</si>
  <si>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</si>
  <si>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</si>
  <si>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</si>
  <si>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</si>
  <si>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</si>
  <si>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</si>
  <si>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</si>
  <si>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</si>
  <si>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</si>
  <si>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</si>
  <si>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</si>
  <si>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</si>
  <si>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</si>
  <si>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</si>
  <si>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</si>
  <si>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</si>
  <si>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</si>
  <si>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</si>
  <si>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</si>
  <si>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</si>
  <si>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</si>
  <si>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</si>
  <si>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</si>
  <si>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</si>
  <si>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</si>
  <si>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</si>
  <si>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</si>
  <si>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</si>
  <si>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</si>
  <si>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</si>
  <si>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</si>
  <si>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</si>
  <si>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</si>
  <si>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</si>
  <si>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</si>
  <si>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</si>
  <si>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</si>
  <si>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</si>
  <si>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</si>
  <si>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</si>
  <si>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</si>
  <si>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</si>
  <si>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</si>
  <si>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</si>
  <si>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</si>
  <si>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</si>
  <si>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</si>
  <si>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</si>
  <si>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</si>
  <si>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</si>
  <si>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</si>
  <si>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</si>
  <si>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</si>
  <si>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</si>
  <si>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</si>
  <si>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</si>
  <si>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</si>
  <si>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</si>
  <si>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</si>
  <si>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</si>
  <si>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</si>
  <si>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</si>
  <si>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</si>
  <si>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</si>
  <si>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</si>
  <si>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</si>
  <si>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</si>
  <si>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</si>
  <si>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</si>
  <si>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</si>
  <si>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</si>
  <si>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</si>
  <si>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</si>
  <si>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</si>
  <si>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</si>
  <si>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</si>
  <si>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</si>
  <si>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</si>
  <si>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</si>
  <si>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</si>
  <si>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</si>
  <si>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</si>
  <si>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</si>
  <si>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</si>
  <si>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</si>
  <si>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</si>
  <si>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</si>
  <si>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</si>
  <si>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</si>
  <si>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</si>
  <si>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</si>
  <si>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</si>
  <si>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</si>
  <si>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</si>
  <si>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</si>
  <si>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</si>
  <si>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</si>
  <si>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</si>
  <si>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</si>
  <si>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</si>
  <si>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</si>
  <si>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</si>
  <si>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</si>
  <si>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</si>
  <si>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</si>
  <si>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</si>
  <si>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</si>
  <si>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</si>
  <si>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</si>
  <si>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</si>
  <si>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</si>
  <si>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</si>
  <si>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</si>
  <si>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</si>
  <si>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</si>
  <si>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</si>
  <si>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</si>
  <si>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</si>
  <si>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</si>
  <si>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</si>
  <si>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</si>
  <si>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</si>
  <si>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</si>
  <si>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</si>
  <si>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</si>
  <si>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</si>
  <si>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</si>
  <si>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</si>
  <si>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</si>
  <si>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</si>
  <si>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</si>
  <si>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</si>
  <si>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</si>
  <si>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</si>
  <si>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</si>
  <si>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</si>
  <si>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</si>
  <si>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</si>
  <si>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</si>
  <si>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</si>
  <si>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</si>
  <si>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</si>
  <si>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</si>
  <si>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</si>
  <si>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</si>
  <si>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</si>
  <si>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</si>
  <si>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</si>
  <si>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</si>
  <si>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</si>
  <si>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</si>
  <si>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</si>
  <si>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</si>
  <si>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</si>
  <si>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</si>
  <si>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</si>
  <si>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</si>
  <si>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</si>
  <si>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</si>
  <si>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</si>
  <si>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</si>
  <si>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</si>
  <si>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</si>
  <si>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</si>
  <si>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</si>
  <si>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</si>
  <si>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</si>
  <si>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</si>
  <si>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</si>
  <si>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</si>
  <si>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</si>
  <si>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</si>
  <si>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</si>
  <si>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</si>
  <si>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</si>
  <si>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</si>
  <si>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</si>
  <si>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</si>
  <si>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</si>
  <si>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</si>
  <si>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</si>
  <si>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</si>
  <si>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</si>
  <si>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</si>
  <si>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</si>
  <si>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</si>
  <si>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</si>
  <si>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</si>
  <si>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</si>
  <si>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</si>
  <si>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</si>
  <si>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</si>
  <si>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</si>
  <si>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</si>
  <si>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</si>
  <si>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</si>
  <si>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</si>
  <si>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</si>
  <si>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</si>
  <si>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</si>
  <si>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</si>
  <si>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</si>
  <si>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</si>
  <si>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</si>
  <si>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</si>
  <si>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</si>
  <si>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</si>
  <si>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</si>
  <si>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</si>
  <si>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</si>
  <si>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</si>
  <si>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</si>
  <si>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</si>
  <si>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</si>
  <si>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</si>
  <si>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</si>
  <si>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</si>
  <si>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</si>
  <si>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</si>
  <si>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</si>
  <si>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</si>
  <si>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</si>
  <si>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</si>
  <si>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</si>
  <si>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</si>
  <si>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</si>
  <si>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</si>
  <si>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</si>
  <si>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</si>
  <si>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</si>
  <si>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</si>
  <si>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</si>
  <si>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</si>
  <si>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</si>
  <si>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</si>
  <si>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</si>
  <si>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</si>
  <si>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</si>
  <si>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</si>
  <si>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</si>
  <si>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</si>
  <si>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</si>
  <si>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</si>
  <si>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</si>
  <si>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</si>
  <si>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</si>
  <si>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</si>
  <si>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</si>
  <si>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</si>
  <si>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</si>
  <si>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</si>
  <si>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</si>
  <si>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</si>
  <si>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</si>
  <si>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</si>
  <si>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</si>
  <si>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</si>
  <si>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</si>
  <si>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</si>
  <si>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</si>
  <si>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</si>
  <si>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</si>
  <si>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</si>
  <si>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</si>
  <si>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</si>
  <si>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</si>
  <si>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</si>
  <si>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</si>
  <si>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</si>
  <si>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</si>
  <si>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</si>
  <si>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</si>
  <si>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</si>
  <si>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</si>
  <si>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</si>
  <si>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</si>
  <si>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</si>
  <si>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</si>
  <si>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</si>
  <si>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</si>
  <si>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</si>
  <si>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</si>
  <si>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</si>
  <si>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</si>
  <si>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</si>
  <si>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</si>
  <si>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</si>
  <si>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</si>
  <si>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</si>
  <si>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</si>
  <si>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</si>
  <si>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</si>
  <si>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</si>
  <si>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</si>
  <si>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</si>
  <si>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</si>
  <si>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</si>
  <si>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</si>
  <si>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</si>
  <si>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</si>
  <si>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</si>
  <si>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</si>
  <si>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</si>
  <si>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</si>
  <si>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</si>
  <si>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</si>
  <si>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</si>
  <si>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</si>
  <si>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</si>
  <si>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</si>
  <si>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</si>
  <si>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</si>
  <si>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</si>
  <si>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</si>
  <si>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</si>
  <si>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</si>
  <si>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</si>
  <si>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</si>
  <si>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</si>
  <si>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</si>
  <si>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</si>
  <si>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</si>
  <si>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</si>
  <si>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</si>
  <si>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</si>
  <si>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</si>
  <si>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</si>
  <si>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</si>
  <si>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</si>
  <si>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</si>
  <si>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</si>
  <si>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</si>
  <si>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</si>
  <si>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</si>
  <si>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</si>
  <si>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</si>
  <si>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</si>
  <si>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</si>
  <si>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</si>
  <si>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</si>
  <si>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</si>
  <si>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</si>
  <si>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</si>
  <si>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</si>
  <si>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</si>
  <si>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</si>
  <si>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</si>
  <si>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</si>
  <si>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</si>
  <si>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</si>
  <si>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</si>
  <si>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</si>
  <si>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</si>
  <si>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</si>
  <si>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</si>
  <si>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</si>
  <si>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</si>
  <si>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</si>
  <si>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</si>
  <si>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</si>
  <si>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</si>
  <si>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</si>
  <si>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</si>
  <si>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</si>
  <si>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</si>
  <si>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</si>
  <si>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</si>
  <si>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</si>
  <si>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</si>
  <si>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</si>
  <si>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</si>
  <si>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</si>
  <si>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</si>
  <si>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</si>
  <si>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</si>
  <si>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</si>
  <si>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</si>
  <si>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</si>
  <si>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</si>
  <si>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</si>
  <si>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</si>
  <si>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</si>
  <si>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</si>
  <si>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</si>
  <si>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</si>
  <si>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</si>
  <si>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</si>
  <si>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</si>
  <si>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</si>
  <si>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</si>
  <si>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</si>
  <si>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</si>
  <si>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</si>
  <si>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</si>
  <si>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</si>
  <si>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</si>
  <si>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</si>
  <si>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</si>
  <si>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</si>
  <si>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</si>
  <si>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</si>
  <si>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</si>
  <si>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</si>
  <si>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</si>
  <si>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</si>
  <si>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</si>
  <si>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</si>
  <si>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</si>
  <si>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</si>
  <si>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</si>
  <si>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</si>
  <si>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</si>
  <si>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</si>
  <si>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</si>
  <si>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</si>
  <si>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</si>
  <si>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</si>
  <si>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</si>
  <si>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</si>
  <si>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</si>
  <si>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</si>
  <si>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</si>
  <si>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</si>
  <si>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</si>
  <si>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</si>
  <si>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</si>
  <si>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</si>
  <si>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</si>
  <si>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</si>
  <si>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</si>
  <si>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</si>
  <si>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</si>
  <si>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</si>
  <si>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</si>
  <si>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</si>
  <si>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</si>
  <si>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</si>
  <si>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</si>
  <si>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</si>
  <si>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</si>
  <si>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</si>
  <si>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</si>
  <si>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</si>
  <si>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</si>
  <si>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</si>
  <si>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</si>
  <si>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</si>
  <si>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</si>
  <si>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</si>
  <si>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</si>
  <si>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</si>
  <si>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</si>
  <si>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</si>
  <si>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</si>
  <si>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</si>
  <si>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</si>
  <si>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</si>
  <si>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</si>
  <si>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</si>
  <si>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</si>
  <si>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</si>
  <si>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</si>
  <si>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</si>
  <si>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</si>
  <si>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</si>
  <si>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</si>
  <si>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</si>
  <si>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</si>
  <si>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</si>
  <si>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</si>
  <si>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</si>
  <si>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</si>
  <si>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</si>
  <si>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</si>
  <si>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</si>
  <si>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</si>
  <si>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</si>
  <si>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</si>
  <si>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</si>
  <si>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</si>
  <si>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</si>
  <si>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</si>
  <si>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</si>
  <si>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</si>
  <si>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</si>
  <si>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</si>
  <si>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</si>
  <si>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</si>
  <si>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</si>
  <si>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</si>
  <si>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</si>
  <si>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</si>
  <si>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</si>
  <si>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</si>
  <si>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</si>
  <si>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</si>
  <si>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</si>
  <si>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</si>
  <si>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</si>
  <si>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</si>
  <si>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</si>
  <si>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</si>
  <si>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</si>
  <si>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</si>
  <si>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</si>
  <si>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</si>
  <si>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</si>
  <si>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</si>
  <si>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</si>
  <si>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</si>
  <si>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</si>
  <si>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</si>
  <si>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</si>
  <si>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</si>
  <si>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</si>
  <si>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</si>
  <si>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</si>
  <si>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</si>
  <si>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</si>
  <si>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</si>
  <si>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</si>
  <si>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</si>
  <si>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</si>
  <si>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</si>
  <si>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</si>
  <si>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</si>
  <si>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</si>
  <si>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</si>
  <si>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</si>
  <si>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</si>
  <si>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</si>
  <si>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</si>
  <si>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</si>
  <si>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</si>
  <si>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</si>
  <si>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</si>
  <si>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</si>
  <si>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</si>
  <si>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</si>
  <si>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</si>
  <si>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</si>
  <si>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</si>
  <si>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</si>
  <si>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</si>
  <si>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</si>
  <si>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</si>
  <si>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</si>
  <si>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</si>
  <si>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</si>
  <si>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</si>
  <si>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</si>
  <si>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</si>
  <si>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</si>
  <si>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</si>
  <si>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</si>
  <si>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</si>
  <si>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</si>
  <si>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</si>
  <si>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</si>
  <si>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</si>
  <si>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</si>
  <si>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</si>
  <si>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</si>
  <si>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</si>
  <si>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</si>
  <si>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</si>
  <si>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</si>
  <si>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</si>
  <si>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</si>
  <si>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</si>
  <si>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</si>
  <si>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</si>
  <si>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</si>
  <si>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</si>
  <si>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</si>
  <si>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</si>
  <si>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</si>
  <si>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</si>
  <si>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</si>
  <si>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</si>
  <si>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</si>
  <si>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</si>
  <si>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</si>
  <si>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</si>
  <si>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</si>
  <si>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</si>
  <si>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</si>
  <si>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</si>
  <si>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</si>
  <si>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</si>
  <si>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</si>
  <si>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</si>
  <si>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</si>
  <si>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</si>
  <si>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</si>
  <si>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</si>
  <si>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</si>
  <si>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</si>
  <si>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</si>
  <si>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</si>
  <si>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</si>
  <si>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</si>
  <si>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</si>
  <si>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</si>
  <si>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</si>
  <si>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</si>
  <si>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</si>
  <si>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</si>
  <si>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</si>
  <si>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</si>
  <si>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</si>
  <si>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</si>
  <si>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</si>
  <si>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</si>
  <si>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</si>
  <si>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</si>
  <si>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</si>
  <si>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</si>
  <si>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</si>
  <si>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</si>
  <si>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</si>
  <si>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</si>
  <si>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</si>
  <si>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</si>
  <si>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</si>
  <si>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</si>
  <si>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</si>
  <si>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</si>
  <si>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</si>
  <si>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</si>
  <si>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</si>
  <si>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</si>
  <si>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</si>
  <si>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</si>
  <si>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</si>
  <si>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</si>
  <si>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</si>
  <si>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</si>
  <si>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</si>
  <si>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</si>
  <si>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</si>
  <si>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</si>
  <si>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</si>
  <si>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</si>
  <si>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</si>
  <si>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</si>
  <si>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</si>
  <si>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</si>
  <si>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</si>
  <si>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</si>
  <si>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</si>
  <si>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</si>
  <si>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</si>
  <si>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</si>
  <si>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</si>
  <si>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</si>
  <si>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</si>
  <si>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</si>
  <si>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</si>
  <si>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</si>
  <si>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</si>
  <si>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</si>
  <si>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</si>
  <si>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</si>
  <si>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</si>
  <si>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</si>
  <si>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</si>
  <si>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</si>
  <si>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</si>
  <si>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</si>
  <si>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</si>
  <si>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</si>
  <si>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</si>
  <si>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</si>
  <si>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</si>
  <si>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</si>
  <si>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</si>
  <si>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</si>
  <si>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</si>
  <si>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</si>
  <si>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</si>
  <si>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</si>
  <si>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</si>
  <si>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</si>
  <si>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</si>
  <si>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</si>
  <si>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</si>
  <si>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</si>
  <si>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</si>
  <si>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</si>
  <si>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</si>
  <si>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</si>
  <si>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</si>
  <si>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</si>
  <si>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</si>
  <si>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</si>
  <si>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</si>
  <si>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</si>
  <si>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</si>
  <si>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</si>
  <si>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</si>
  <si>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</si>
  <si>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</si>
  <si>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</si>
  <si>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</si>
  <si>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</si>
  <si>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</si>
  <si>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</si>
  <si>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</si>
  <si>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</si>
  <si>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</si>
  <si>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</si>
  <si>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</si>
  <si>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</si>
  <si>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</si>
  <si>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</si>
  <si>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</si>
  <si>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</si>
  <si>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</si>
  <si>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</si>
  <si>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</si>
  <si>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</si>
  <si>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</si>
  <si>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</si>
  <si>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</si>
  <si>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</si>
  <si>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</si>
  <si>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</si>
  <si>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</si>
  <si>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</si>
  <si>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</si>
  <si>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</si>
  <si>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</si>
  <si>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</si>
  <si>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</si>
  <si>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</si>
  <si>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</si>
  <si>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</si>
  <si>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</si>
  <si>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</si>
  <si>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</si>
  <si>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</si>
  <si>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</si>
  <si>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</si>
  <si>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</si>
  <si>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</si>
  <si>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</si>
  <si>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</si>
  <si>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</si>
  <si>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</si>
  <si>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</si>
  <si>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</si>
  <si>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</si>
  <si>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</si>
  <si>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</si>
  <si>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</si>
  <si>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</si>
  <si>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</si>
  <si>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</si>
  <si>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</si>
  <si>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</si>
  <si>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</si>
  <si>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</si>
  <si>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</si>
  <si>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</si>
  <si>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</si>
  <si>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</si>
  <si>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</si>
  <si>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</si>
  <si>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</si>
  <si>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</si>
  <si>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</si>
  <si>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</si>
  <si>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</si>
  <si>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</si>
  <si>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</si>
  <si>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</si>
  <si>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</si>
  <si>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</si>
  <si>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</si>
  <si>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</si>
  <si>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</si>
  <si>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</si>
  <si>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</si>
  <si>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</si>
  <si>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</si>
  <si>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</si>
  <si>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</si>
  <si>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</si>
  <si>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</si>
  <si>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</si>
  <si>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</si>
  <si>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</si>
  <si>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</si>
  <si>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</si>
  <si>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</si>
  <si>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</si>
  <si>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</si>
  <si>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</si>
  <si>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</si>
  <si>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</si>
  <si>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</si>
  <si>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</si>
  <si>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</si>
  <si>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</si>
  <si>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</si>
  <si>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</si>
  <si>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</si>
  <si>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</si>
  <si>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</si>
  <si>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</si>
  <si>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</si>
  <si>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</si>
  <si>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</si>
  <si>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</si>
  <si>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</si>
  <si>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</si>
  <si>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</si>
  <si>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</si>
  <si>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</si>
  <si>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</si>
  <si>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</si>
  <si>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</si>
  <si>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</si>
  <si>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</si>
  <si>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</si>
  <si>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</si>
  <si>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</si>
  <si>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</si>
  <si>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</si>
  <si>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</si>
  <si>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</si>
  <si>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</si>
  <si>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</si>
  <si>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</si>
  <si>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</si>
  <si>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</si>
  <si>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</si>
  <si>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</si>
  <si>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</si>
  <si>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</si>
  <si>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</si>
  <si>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</si>
  <si>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</si>
  <si>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</si>
  <si>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</si>
  <si>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</si>
  <si>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</si>
  <si>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</si>
  <si>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</si>
  <si>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</si>
  <si>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</si>
  <si>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</si>
  <si>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</si>
  <si>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</si>
  <si>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</si>
  <si>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</si>
  <si>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</si>
  <si>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</si>
  <si>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</si>
  <si>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</si>
  <si>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</si>
  <si>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</si>
  <si>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</si>
  <si>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</si>
  <si>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</si>
  <si>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</si>
  <si>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</si>
  <si>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</si>
  <si>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</si>
  <si>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</si>
  <si>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</si>
  <si>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</si>
  <si>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</si>
  <si>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</si>
  <si>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</si>
  <si>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</si>
  <si>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</si>
  <si>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</si>
  <si>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</si>
  <si>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</si>
  <si>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</si>
  <si>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</si>
  <si>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</si>
  <si>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</si>
  <si>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</si>
  <si>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</si>
  <si>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</si>
  <si>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</si>
  <si>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</si>
  <si>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</si>
  <si>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</si>
  <si>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</si>
  <si>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</si>
  <si>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</si>
  <si>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</si>
  <si>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</si>
  <si>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</si>
  <si>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</si>
  <si>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</si>
  <si>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</si>
  <si>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</si>
  <si>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</si>
  <si>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</si>
  <si>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</si>
  <si>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</si>
  <si>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</si>
  <si>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</si>
  <si>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</si>
  <si>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</si>
  <si>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</si>
  <si>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</si>
  <si>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</si>
  <si>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</si>
  <si>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</si>
  <si>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</si>
  <si>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</si>
  <si>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</si>
  <si>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</si>
  <si>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</si>
  <si>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</si>
  <si>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</si>
  <si>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</si>
  <si>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</si>
  <si>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</si>
  <si>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</si>
  <si>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</si>
  <si>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</si>
  <si>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</si>
  <si>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</si>
  <si>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</si>
  <si>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</si>
  <si>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</si>
  <si>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</si>
  <si>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</si>
  <si>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</si>
  <si>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</si>
  <si>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</si>
  <si>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</si>
  <si>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</si>
  <si>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</si>
  <si>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</si>
  <si>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</si>
  <si>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</si>
  <si>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</si>
  <si>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</si>
  <si>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</si>
  <si>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</si>
  <si>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</si>
  <si>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</si>
  <si>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</si>
  <si>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</si>
  <si>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</si>
  <si>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</si>
  <si>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</si>
  <si>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</si>
  <si>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</si>
  <si>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</si>
  <si>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</si>
  <si>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</si>
  <si>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</si>
  <si>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</si>
  <si>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</si>
  <si>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</si>
  <si>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</si>
  <si>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</si>
  <si>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</si>
  <si>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</si>
  <si>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</si>
  <si>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</si>
  <si>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</si>
  <si>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</si>
  <si>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</si>
  <si>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</si>
  <si>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</si>
  <si>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</si>
  <si>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</si>
  <si>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</si>
  <si>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</si>
  <si>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</si>
  <si>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</si>
  <si>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</si>
  <si>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</si>
  <si>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</si>
  <si>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</si>
  <si>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</si>
  <si>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</si>
  <si>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</si>
  <si>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</si>
  <si>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</si>
  <si>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</si>
  <si>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</si>
  <si>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</si>
  <si>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</si>
  <si>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</si>
  <si>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</si>
  <si>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</si>
  <si>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</si>
  <si>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</si>
  <si>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</si>
  <si>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</si>
  <si>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</si>
  <si>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</si>
  <si>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</si>
  <si>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</si>
  <si>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</si>
  <si>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</si>
  <si>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</si>
  <si>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</si>
  <si>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</si>
  <si>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</si>
  <si>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</si>
  <si>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</si>
  <si>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</si>
  <si>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</si>
  <si>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</si>
  <si>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</si>
  <si>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</si>
  <si>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</si>
  <si>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</si>
  <si>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</si>
  <si>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</si>
  <si>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</si>
  <si>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</si>
  <si>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</si>
  <si>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</si>
  <si>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</si>
  <si>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</si>
  <si>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</si>
  <si>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</si>
  <si>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</si>
  <si>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</si>
  <si>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</si>
  <si>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</si>
  <si>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</si>
  <si>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</si>
  <si>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</si>
  <si>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</si>
  <si>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</si>
  <si>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</si>
  <si>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</si>
  <si>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</si>
  <si>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</si>
  <si>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</si>
  <si>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</si>
  <si>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</si>
  <si>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</si>
  <si>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</si>
  <si>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</si>
  <si>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</si>
  <si>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</si>
  <si>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</si>
  <si>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</si>
  <si>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</si>
  <si>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</si>
  <si>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</si>
  <si>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</si>
  <si>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</si>
  <si>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</si>
  <si>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</si>
  <si>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</si>
  <si>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</si>
  <si>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</si>
  <si>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</si>
  <si>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</si>
  <si>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</si>
  <si>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</si>
  <si>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</si>
  <si>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</si>
  <si>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</si>
  <si>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</si>
  <si>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</si>
  <si>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</si>
  <si>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</si>
  <si>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</si>
  <si>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</si>
  <si>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</si>
  <si>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</si>
  <si>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</si>
  <si>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</si>
  <si>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</si>
  <si>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</si>
  <si>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</si>
  <si>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</si>
  <si>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</si>
  <si>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</si>
  <si>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</si>
  <si>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</si>
  <si>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</si>
  <si>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</si>
  <si>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</si>
  <si>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</si>
  <si>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</si>
  <si>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</si>
  <si>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</si>
  <si>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</si>
  <si>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</si>
  <si>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</si>
  <si>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</si>
  <si>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</si>
  <si>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</si>
  <si>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</si>
  <si>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</si>
  <si>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</si>
  <si>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</si>
  <si>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</si>
  <si>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</si>
  <si>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</si>
  <si>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</si>
  <si>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</si>
  <si>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</si>
  <si>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</si>
  <si>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</si>
  <si>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</si>
  <si>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</si>
  <si>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</si>
  <si>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</si>
  <si>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</si>
  <si>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</si>
  <si>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</si>
  <si>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</si>
  <si>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</si>
  <si>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</si>
  <si>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</si>
  <si>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</si>
  <si>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</si>
  <si>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</si>
  <si>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</si>
  <si>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</si>
  <si>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</si>
  <si>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</si>
  <si>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</si>
  <si>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</si>
  <si>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</si>
  <si>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</si>
  <si>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</si>
  <si>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</si>
  <si>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</si>
  <si>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</si>
  <si>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</si>
  <si>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</si>
  <si>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</si>
  <si>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</si>
  <si>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</si>
  <si>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</si>
  <si>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</si>
  <si>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</si>
  <si>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</si>
  <si>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</si>
  <si>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</si>
  <si>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</si>
  <si>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</si>
  <si>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</si>
  <si>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</si>
  <si>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</si>
  <si>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</si>
  <si>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</si>
  <si>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</si>
  <si>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</si>
  <si>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</si>
  <si>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</si>
  <si>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</si>
  <si>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</si>
  <si>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</si>
  <si>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</si>
  <si>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</si>
  <si>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</si>
  <si>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</si>
  <si>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</si>
  <si>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</si>
  <si>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</si>
  <si>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</si>
  <si>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</si>
  <si>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</si>
  <si>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</si>
  <si>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</si>
  <si>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</si>
  <si>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</si>
  <si>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</si>
  <si>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</si>
  <si>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</si>
  <si>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</si>
  <si>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</si>
  <si>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</si>
  <si>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</si>
  <si>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</si>
  <si>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</si>
  <si>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</si>
  <si>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</si>
  <si>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</si>
  <si>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</si>
  <si>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</si>
  <si>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</si>
  <si>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</si>
  <si>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</si>
  <si>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</si>
  <si>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</si>
  <si>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</si>
  <si>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</si>
  <si>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</si>
  <si>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</si>
  <si>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</si>
  <si>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</si>
  <si>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</si>
  <si>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</si>
  <si>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</si>
  <si>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</si>
  <si>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</si>
  <si>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</si>
  <si>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</si>
  <si>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</si>
  <si>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</si>
  <si>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</si>
  <si>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</si>
  <si>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</si>
  <si>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</si>
  <si>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</si>
  <si>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</si>
  <si>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</si>
  <si>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</si>
  <si>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</si>
  <si>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</si>
  <si>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</si>
  <si>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</si>
  <si>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</si>
  <si>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</si>
  <si>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</si>
  <si>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</si>
  <si>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</si>
  <si>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</si>
  <si>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</si>
  <si>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</si>
  <si>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</si>
  <si>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</si>
  <si>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</si>
  <si>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</si>
  <si>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</si>
  <si>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</si>
  <si>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</si>
  <si>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</si>
  <si>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</si>
  <si>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</si>
  <si>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</si>
  <si>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</si>
  <si>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</si>
  <si>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</si>
  <si>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</si>
  <si>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</si>
  <si>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</si>
  <si>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</si>
  <si>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</si>
  <si>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</si>
  <si>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</si>
  <si>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</si>
  <si>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</si>
  <si>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</si>
  <si>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</si>
  <si>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</si>
  <si>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</si>
  <si>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</si>
  <si>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</si>
  <si>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</si>
  <si>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</si>
  <si>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</si>
  <si>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</si>
  <si>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</si>
  <si>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</si>
  <si>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</si>
  <si>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</si>
  <si>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</si>
  <si>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</si>
  <si>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</si>
  <si>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</si>
  <si>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</si>
  <si>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</si>
  <si>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</si>
  <si>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</si>
  <si>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</si>
  <si>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</si>
  <si>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</si>
  <si>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</si>
  <si>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</si>
  <si>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</si>
  <si>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</si>
  <si>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</si>
  <si>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</si>
  <si>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</si>
  <si>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</si>
  <si>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</si>
  <si>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</si>
  <si>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</si>
  <si>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</si>
  <si>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</si>
  <si>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</si>
  <si>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</si>
  <si>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</si>
  <si>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</si>
  <si>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</si>
  <si>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</si>
  <si>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</si>
  <si>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</si>
  <si>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</si>
  <si>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</si>
  <si>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</si>
  <si>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</si>
  <si>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</si>
  <si>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</si>
  <si>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</si>
  <si>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</si>
  <si>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</si>
  <si>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</si>
  <si>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</si>
  <si>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</si>
  <si>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</si>
  <si>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</si>
  <si>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</si>
  <si>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</si>
  <si>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</si>
  <si>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</si>
  <si>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</si>
  <si>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</si>
  <si>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</si>
  <si>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</si>
  <si>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</si>
  <si>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</si>
  <si>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</si>
  <si>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</si>
  <si>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</si>
  <si>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</si>
  <si>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</si>
  <si>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</si>
  <si>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</si>
  <si>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</si>
  <si>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</si>
  <si>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</si>
  <si>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</si>
  <si>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</si>
  <si>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</si>
  <si>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</si>
  <si>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</si>
  <si>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</si>
  <si>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</si>
  <si>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</si>
  <si>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</si>
  <si>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</si>
  <si>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</si>
  <si>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</si>
  <si>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</si>
  <si>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</si>
  <si>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</si>
  <si>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</si>
  <si>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</si>
  <si>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</si>
  <si>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</si>
  <si>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</si>
  <si>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</si>
  <si>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</si>
  <si>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</si>
  <si>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</si>
  <si>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</si>
  <si>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</si>
  <si>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</si>
  <si>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</si>
  <si>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</si>
  <si>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</si>
  <si>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</si>
  <si>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</si>
  <si>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</si>
  <si>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</si>
  <si>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</si>
  <si>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</si>
  <si>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</si>
  <si>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</si>
  <si>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</si>
  <si>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</si>
  <si>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</si>
  <si>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</si>
  <si>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</si>
  <si>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</si>
  <si>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</si>
  <si>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</si>
  <si>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</si>
  <si>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</si>
  <si>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</si>
  <si>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</si>
  <si>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</si>
  <si>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</si>
  <si>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</si>
  <si>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</si>
  <si>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</si>
  <si>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</si>
  <si>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</si>
  <si>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</si>
  <si>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</si>
  <si>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</si>
  <si>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</si>
  <si>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</si>
  <si>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</si>
  <si>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</si>
  <si>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</si>
  <si>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</si>
  <si>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</si>
  <si>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</si>
  <si>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</si>
  <si>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</si>
  <si>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</si>
  <si>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</si>
  <si>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</si>
  <si>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</si>
  <si>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</si>
  <si>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</si>
  <si>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</si>
  <si>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</si>
  <si>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</si>
  <si>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</si>
  <si>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</si>
  <si>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</si>
  <si>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</si>
  <si>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</si>
  <si>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</si>
  <si>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</si>
  <si>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</si>
  <si>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</si>
  <si>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</si>
  <si>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</si>
  <si>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</si>
  <si>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</si>
  <si>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</si>
  <si>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</si>
  <si>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</si>
  <si>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</si>
  <si>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</si>
  <si>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</si>
  <si>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</si>
  <si>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</si>
  <si>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</si>
  <si>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</si>
  <si>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</si>
  <si>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</si>
  <si>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</si>
  <si>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</si>
  <si>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</si>
  <si>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</si>
  <si>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</si>
  <si>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</si>
  <si>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</si>
  <si>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</si>
  <si>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</si>
  <si>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</si>
  <si>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</si>
  <si>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</si>
  <si>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</si>
  <si>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</si>
  <si>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</si>
  <si>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</si>
  <si>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</si>
  <si>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</si>
  <si>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</si>
  <si>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</si>
  <si>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</si>
  <si>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</si>
  <si>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</si>
  <si>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</si>
  <si>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</si>
  <si>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</si>
  <si>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</si>
  <si>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</si>
  <si>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</si>
  <si>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</si>
  <si>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</si>
  <si>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</si>
  <si>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</si>
  <si>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</si>
  <si>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</si>
  <si>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</si>
  <si>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</si>
  <si>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</si>
  <si>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</si>
  <si>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</si>
  <si>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</si>
  <si>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</si>
  <si>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</si>
  <si>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</si>
  <si>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</si>
  <si>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</si>
  <si>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</si>
  <si>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</si>
  <si>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</si>
  <si>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</si>
  <si>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</si>
  <si>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</si>
  <si>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</si>
  <si>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</si>
  <si>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</si>
  <si>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</si>
  <si>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</si>
  <si>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</si>
  <si>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</si>
  <si>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</si>
  <si>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</si>
  <si>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</si>
  <si>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</si>
  <si>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</si>
  <si>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</si>
  <si>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</si>
  <si>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</si>
  <si>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</si>
  <si>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</si>
  <si>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</si>
  <si>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</si>
  <si>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</si>
  <si>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</si>
  <si>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</si>
  <si>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</si>
  <si>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</si>
  <si>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</si>
  <si>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</si>
  <si>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</si>
  <si>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</si>
  <si>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</si>
  <si>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</si>
  <si>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</si>
  <si>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</si>
  <si>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</si>
  <si>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</si>
  <si>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</si>
  <si>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</si>
  <si>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</si>
  <si>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</si>
  <si>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</si>
  <si>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</si>
  <si>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</si>
  <si>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</si>
  <si>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</si>
  <si>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</si>
  <si>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</si>
  <si>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</si>
  <si>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</si>
  <si>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</si>
  <si>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</si>
  <si>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</si>
  <si>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</si>
  <si>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</si>
  <si>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</si>
  <si>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</si>
  <si>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</si>
  <si>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</si>
  <si>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</si>
  <si>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</si>
  <si>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</si>
  <si>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</si>
  <si>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</si>
  <si>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</si>
  <si>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</si>
  <si>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</si>
  <si>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</si>
  <si>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</si>
  <si>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</si>
  <si>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</si>
  <si>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</si>
  <si>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</si>
  <si>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</si>
  <si>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</si>
  <si>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</si>
  <si>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</si>
  <si>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</si>
  <si>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</si>
  <si>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</si>
  <si>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</si>
  <si>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</si>
  <si>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</si>
  <si>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</si>
  <si>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</si>
  <si>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</si>
  <si>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</si>
  <si>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</si>
  <si>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</si>
  <si>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</si>
  <si>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</si>
  <si>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</si>
  <si>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</si>
  <si>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</si>
  <si>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</si>
  <si>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</si>
  <si>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</si>
  <si>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</si>
  <si>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</si>
  <si>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</si>
  <si>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</si>
  <si>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</si>
  <si>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</si>
  <si>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</si>
  <si>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</si>
  <si>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</si>
  <si>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</si>
  <si>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</si>
  <si>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</si>
  <si>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</si>
  <si>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</si>
  <si>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</si>
  <si>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</si>
  <si>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</si>
  <si>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</si>
  <si>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</si>
  <si>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</si>
  <si>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</si>
  <si>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</si>
  <si>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</si>
  <si>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</si>
  <si>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</si>
  <si>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</si>
  <si>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</si>
  <si>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</si>
  <si>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</si>
  <si>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</si>
  <si>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</si>
  <si>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</si>
  <si>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</si>
  <si>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</si>
  <si>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</si>
  <si>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</si>
  <si>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</si>
  <si>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</si>
  <si>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</si>
  <si>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</si>
  <si>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</si>
  <si>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</si>
  <si>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</si>
  <si>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</si>
  <si>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</si>
  <si>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</si>
  <si>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</si>
  <si>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</si>
  <si>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</si>
  <si>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</si>
  <si>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</si>
  <si>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</si>
  <si>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</si>
  <si>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</si>
  <si>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</si>
  <si>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</si>
  <si>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</si>
  <si>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</si>
  <si>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</si>
  <si>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</si>
  <si>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</si>
  <si>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</si>
  <si>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</si>
  <si>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</si>
  <si>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</si>
  <si>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</si>
  <si>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</si>
  <si>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</si>
  <si>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</si>
  <si>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</si>
  <si>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</si>
  <si>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</si>
  <si>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</si>
  <si>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</si>
  <si>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</si>
  <si>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</si>
  <si>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</si>
  <si>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</si>
  <si>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</si>
  <si>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</si>
  <si>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</si>
  <si>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</si>
  <si>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</si>
  <si>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</si>
  <si>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</si>
  <si>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</si>
  <si>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</si>
  <si>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</si>
  <si>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</si>
  <si>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</si>
  <si>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</si>
  <si>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</si>
  <si>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</si>
  <si>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</si>
  <si>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</si>
  <si>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</si>
  <si>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</si>
  <si>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</si>
  <si>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</si>
  <si>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</si>
  <si>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</si>
  <si>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</si>
  <si>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</si>
  <si>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</si>
  <si>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</si>
  <si>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</si>
  <si>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</si>
  <si>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</si>
  <si>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</si>
  <si>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</si>
  <si>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</si>
  <si>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</si>
  <si>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</si>
  <si>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</si>
  <si>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</si>
  <si>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</si>
  <si>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</si>
  <si>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</si>
  <si>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</si>
  <si>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</si>
  <si>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</si>
  <si>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</si>
  <si>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</si>
  <si>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</si>
  <si>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</si>
  <si>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</si>
  <si>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</si>
  <si>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</si>
  <si>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</si>
  <si>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</si>
  <si>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</si>
  <si>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</si>
  <si>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</si>
  <si>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</si>
  <si>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</si>
  <si>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</si>
  <si>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</si>
  <si>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</si>
  <si>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</si>
  <si>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</si>
  <si>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</si>
  <si>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</si>
  <si>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</si>
  <si>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</si>
  <si>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</si>
  <si>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</si>
  <si>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</si>
  <si>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</si>
  <si>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</si>
  <si>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</si>
  <si>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</si>
  <si>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</si>
  <si>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</si>
  <si>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</si>
  <si>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</si>
  <si>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</si>
  <si>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</si>
  <si>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</si>
  <si>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</si>
  <si>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</si>
  <si>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</si>
  <si>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</si>
  <si>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</si>
  <si>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</si>
  <si>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</si>
  <si>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</si>
  <si>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</si>
  <si>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</si>
  <si>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</si>
  <si>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</si>
  <si>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</si>
  <si>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</si>
  <si>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</si>
  <si>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</si>
  <si>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</si>
  <si>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</si>
  <si>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</si>
  <si>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</si>
  <si>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</si>
  <si>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</si>
  <si>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</si>
  <si>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</si>
  <si>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</si>
  <si>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</si>
  <si>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</si>
  <si>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</si>
  <si>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</si>
  <si>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</si>
  <si>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</si>
  <si>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</si>
  <si>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</si>
  <si>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</si>
  <si>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</si>
  <si>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</si>
  <si>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</si>
  <si>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</si>
  <si>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</si>
  <si>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</si>
  <si>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</si>
  <si>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</si>
  <si>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</si>
  <si>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</si>
  <si>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</si>
  <si>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</si>
  <si>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</si>
  <si>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</si>
  <si>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</si>
  <si>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</si>
  <si>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</si>
  <si>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</si>
  <si>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</si>
  <si>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</si>
  <si>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</si>
  <si>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</si>
  <si>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</si>
  <si>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</si>
  <si>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</si>
  <si>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</si>
  <si>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</si>
  <si>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</si>
  <si>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</si>
  <si>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</si>
  <si>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</si>
  <si>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</si>
  <si>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</si>
  <si>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</si>
  <si>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</si>
  <si>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</si>
  <si>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</si>
  <si>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</si>
  <si>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</si>
  <si>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</si>
  <si>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</si>
  <si>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</si>
  <si>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</si>
  <si>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</si>
  <si>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</si>
  <si>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</si>
  <si>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</si>
  <si>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</si>
  <si>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</si>
  <si>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</si>
  <si>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</si>
  <si>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</si>
  <si>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</si>
  <si>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</si>
  <si>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</si>
  <si>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</si>
  <si>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</si>
  <si>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</si>
  <si>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</si>
  <si>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</si>
  <si>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</si>
  <si>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</si>
  <si>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</si>
  <si>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</si>
  <si>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</si>
  <si>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</si>
  <si>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</si>
  <si>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</si>
  <si>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</si>
  <si>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</si>
  <si>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</si>
  <si>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</si>
  <si>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</si>
  <si>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</si>
  <si>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</si>
  <si>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</si>
  <si>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</si>
  <si>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</si>
  <si>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</si>
  <si>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</si>
  <si>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</si>
  <si>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</si>
  <si>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</si>
  <si>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</si>
  <si>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</si>
  <si>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</si>
  <si>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</si>
  <si>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</si>
  <si>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</si>
  <si>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</si>
  <si>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</si>
  <si>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</si>
  <si>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</si>
  <si>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</si>
  <si>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</si>
  <si>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</si>
  <si>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</si>
  <si>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</si>
  <si>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</si>
  <si>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</si>
  <si>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</si>
  <si>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</si>
  <si>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</si>
  <si>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</si>
  <si>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</si>
  <si>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</si>
  <si>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</si>
  <si>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</si>
  <si>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</si>
  <si>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</si>
  <si>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</si>
  <si>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</si>
  <si>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</si>
  <si>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</si>
  <si>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</si>
  <si>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</si>
  <si>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</si>
  <si>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</si>
  <si>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</si>
  <si>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</si>
  <si>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</si>
  <si>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</si>
  <si>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</si>
  <si>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</si>
  <si>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</si>
  <si>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</si>
  <si>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</si>
  <si>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</si>
  <si>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</si>
  <si>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</si>
  <si>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</si>
  <si>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</si>
  <si>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</si>
  <si>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</si>
  <si>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</si>
  <si>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</si>
  <si>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</si>
  <si>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</si>
  <si>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</si>
  <si>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</si>
  <si>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</si>
  <si>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</si>
  <si>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</si>
  <si>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</si>
  <si>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</si>
  <si>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</si>
  <si>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</si>
  <si>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</si>
  <si>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</si>
  <si>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</si>
  <si>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</si>
  <si>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</si>
  <si>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</si>
  <si>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</si>
  <si>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</si>
  <si>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</si>
  <si>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</si>
  <si>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</si>
  <si>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</si>
  <si>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</si>
  <si>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</si>
  <si>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</si>
  <si>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</si>
  <si>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</si>
  <si>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</si>
  <si>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</si>
  <si>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</si>
  <si>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</si>
  <si>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</si>
  <si>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</si>
  <si>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</si>
  <si>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</si>
  <si>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</si>
  <si>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</si>
  <si>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</si>
  <si>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</si>
  <si>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</si>
  <si>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</si>
  <si>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</si>
  <si>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</si>
  <si>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</si>
  <si>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</si>
  <si>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</si>
  <si>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</si>
  <si>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</si>
  <si>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</si>
  <si>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</si>
  <si>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</si>
  <si>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</si>
  <si>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</si>
  <si>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</si>
  <si>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</si>
  <si>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</si>
  <si>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</si>
  <si>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</si>
  <si>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</si>
  <si>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</si>
  <si>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</si>
  <si>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</si>
  <si>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</si>
  <si>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</si>
  <si>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</si>
  <si>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</si>
  <si>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</si>
  <si>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</si>
  <si>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</si>
  <si>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</si>
  <si>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</si>
  <si>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</si>
  <si>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</si>
  <si>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</si>
  <si>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</si>
  <si>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</si>
  <si>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</si>
  <si>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</si>
  <si>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</si>
  <si>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</si>
  <si>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</si>
  <si>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</si>
  <si>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</si>
  <si>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</si>
  <si>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</si>
  <si>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</si>
  <si>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</si>
  <si>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</si>
  <si>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</si>
  <si>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</si>
  <si>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</si>
  <si>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</si>
  <si>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</si>
  <si>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</si>
  <si>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</si>
  <si>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</si>
  <si>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</si>
  <si>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</si>
  <si>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</si>
  <si>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</si>
  <si>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</si>
  <si>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</si>
  <si>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</si>
  <si>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</si>
  <si>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</si>
  <si>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</si>
  <si>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</si>
  <si>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</si>
  <si>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</si>
  <si>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</si>
  <si>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</si>
  <si>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</si>
  <si>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</si>
  <si>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</si>
  <si>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</si>
  <si>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</si>
  <si>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</si>
  <si>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</si>
  <si>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</si>
  <si>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</si>
  <si>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</si>
  <si>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</si>
  <si>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</si>
  <si>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</si>
  <si>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</si>
  <si>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</si>
  <si>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</si>
  <si>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</si>
  <si>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</si>
  <si>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</si>
  <si>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</si>
  <si>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</si>
  <si>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</si>
  <si>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</si>
  <si>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</si>
  <si>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</si>
  <si>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</si>
  <si>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</si>
  <si>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</si>
  <si>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</si>
  <si>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</si>
  <si>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</si>
  <si>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</si>
  <si>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</si>
  <si>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</si>
  <si>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</si>
  <si>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</si>
  <si>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</si>
  <si>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</si>
  <si>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</si>
  <si>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</si>
  <si>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</si>
  <si>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</si>
  <si>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</si>
  <si>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</si>
  <si>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</si>
  <si>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</si>
  <si>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</si>
  <si>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</si>
  <si>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</si>
  <si>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</si>
  <si>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</si>
  <si>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</si>
  <si>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</si>
  <si>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</si>
  <si>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</si>
  <si>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</si>
  <si>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</si>
  <si>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</si>
  <si>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</si>
  <si>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</si>
  <si>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</si>
  <si>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</si>
  <si>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</si>
  <si>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</si>
  <si>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</si>
  <si>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</si>
  <si>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</si>
  <si>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</si>
  <si>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</si>
  <si>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</si>
  <si>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</si>
  <si>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</si>
  <si>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</si>
  <si>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</si>
  <si>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</si>
  <si>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</si>
  <si>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</si>
  <si>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</si>
  <si>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</si>
  <si>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</si>
  <si>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</si>
  <si>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</si>
  <si>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</si>
  <si>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</si>
  <si>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</si>
  <si>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</si>
  <si>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</si>
  <si>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</si>
  <si>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</si>
  <si>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</si>
  <si>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</si>
  <si>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</si>
  <si>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</si>
  <si>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</si>
  <si>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</si>
  <si>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</si>
  <si>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</si>
  <si>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</si>
  <si>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</si>
  <si>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</si>
  <si>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</si>
  <si>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</si>
  <si>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</si>
  <si>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</si>
  <si>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</si>
  <si>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</si>
  <si>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</si>
  <si>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</si>
  <si>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</si>
  <si>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</si>
  <si>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</si>
  <si>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</si>
  <si>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</si>
  <si>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</si>
  <si>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</si>
  <si>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</si>
  <si>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</si>
  <si>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</si>
  <si>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</si>
  <si>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</si>
  <si>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</si>
  <si>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</si>
  <si>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</si>
  <si>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</si>
  <si>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</si>
  <si>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</si>
  <si>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</si>
  <si>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</si>
  <si>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</si>
  <si>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</si>
  <si>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</si>
  <si>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</si>
  <si>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</si>
  <si>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</si>
  <si>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</si>
  <si>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</si>
  <si>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</si>
  <si>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</si>
  <si>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</si>
  <si>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</si>
  <si>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</si>
  <si>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</si>
  <si>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</si>
  <si>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</si>
  <si>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</si>
  <si>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</si>
  <si>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</si>
  <si>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</si>
  <si>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</si>
  <si>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</si>
  <si>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</si>
  <si>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</si>
  <si>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</si>
  <si>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</si>
  <si>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</si>
  <si>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</si>
  <si>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</si>
  <si>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</si>
  <si>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</si>
  <si>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</si>
  <si>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</si>
  <si>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</si>
  <si>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</si>
  <si>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</si>
  <si>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</si>
  <si>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</si>
  <si>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</si>
  <si>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</si>
  <si>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</si>
  <si>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</si>
  <si>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</si>
  <si>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</si>
  <si>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</si>
  <si>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</si>
  <si>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</si>
  <si>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</si>
  <si>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</si>
  <si>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</si>
  <si>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</si>
  <si>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</si>
  <si>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</si>
  <si>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</si>
  <si>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</si>
  <si>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</si>
  <si>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</si>
  <si>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</si>
  <si>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</si>
  <si>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</si>
  <si>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</si>
  <si>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</si>
  <si>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</si>
  <si>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</si>
  <si>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</si>
  <si>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</si>
  <si>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</si>
  <si>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</si>
  <si>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</si>
  <si>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</si>
  <si>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</si>
  <si>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</si>
  <si>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</si>
  <si>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</si>
  <si>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</si>
  <si>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</si>
  <si>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</si>
  <si>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</si>
  <si>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</si>
  <si>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</si>
  <si>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</si>
  <si>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</si>
  <si>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</si>
  <si>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</si>
  <si>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</si>
  <si>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</si>
  <si>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</si>
  <si>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</si>
  <si>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</si>
  <si>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</si>
  <si>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</si>
  <si>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</si>
  <si>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</si>
  <si>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</si>
  <si>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</si>
  <si>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</si>
  <si>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</si>
  <si>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</si>
  <si>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</si>
  <si>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</si>
  <si>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</si>
  <si>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</si>
  <si>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</si>
  <si>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</si>
  <si>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</si>
  <si>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</si>
  <si>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</si>
  <si>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</si>
  <si>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</si>
  <si>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</si>
  <si>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</si>
  <si>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</si>
  <si>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</si>
  <si>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</si>
  <si>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</si>
  <si>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</si>
  <si>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</si>
  <si>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</si>
  <si>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</si>
  <si>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</si>
  <si>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</si>
  <si>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</si>
  <si>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</si>
  <si>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</si>
  <si>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</si>
  <si>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</si>
  <si>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</si>
  <si>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</si>
  <si>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</si>
  <si>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</si>
  <si>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</si>
  <si>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</si>
  <si>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</si>
  <si>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</si>
  <si>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</si>
  <si>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</si>
  <si>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</si>
  <si>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</si>
  <si>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</si>
  <si>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</si>
  <si>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</si>
  <si>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</si>
  <si>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</si>
  <si>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</si>
  <si>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</si>
  <si>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</si>
  <si>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</si>
  <si>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</si>
  <si>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</si>
  <si>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</si>
  <si>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</si>
  <si>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</si>
  <si>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</si>
  <si>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</si>
  <si>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</si>
  <si>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</si>
  <si>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</si>
  <si>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</si>
  <si>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</si>
  <si>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</si>
  <si>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</si>
  <si>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</si>
  <si>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</si>
  <si>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</si>
  <si>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</si>
  <si>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</si>
  <si>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</si>
  <si>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</si>
  <si>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</si>
  <si>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</si>
  <si>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</si>
  <si>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</si>
  <si>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</si>
  <si>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</si>
  <si>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</si>
  <si>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</si>
  <si>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</si>
  <si>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</si>
  <si>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</si>
  <si>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</si>
  <si>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</si>
  <si>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</si>
  <si>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</si>
  <si>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</si>
  <si>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</si>
  <si>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</si>
  <si>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</si>
  <si>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</si>
  <si>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</si>
  <si>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</si>
  <si>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</si>
  <si>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</si>
  <si>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</si>
  <si>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</si>
  <si>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</si>
  <si>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</si>
  <si>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</si>
  <si>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</si>
  <si>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</si>
  <si>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</si>
  <si>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</si>
  <si>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</si>
  <si>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</si>
  <si>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</si>
  <si>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</si>
  <si>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</si>
  <si>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</si>
  <si>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</si>
  <si>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</si>
  <si>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</si>
  <si>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</si>
  <si>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</si>
  <si>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</si>
  <si>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</si>
  <si>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</si>
  <si>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</si>
  <si>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</si>
  <si>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</si>
  <si>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</si>
  <si>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</si>
  <si>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</si>
  <si>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</si>
  <si>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</si>
  <si>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</si>
  <si>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</si>
  <si>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</si>
  <si>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</si>
  <si>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</si>
  <si>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</si>
  <si>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</si>
  <si>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</si>
  <si>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</si>
  <si>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</si>
  <si>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</si>
  <si>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</si>
  <si>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</si>
  <si>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</si>
  <si>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</si>
  <si>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</si>
  <si>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</si>
  <si>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</si>
  <si>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</si>
  <si>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</si>
  <si>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</si>
  <si>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</si>
  <si>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</si>
  <si>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</si>
  <si>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</si>
  <si>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</si>
  <si>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</si>
  <si>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</si>
  <si>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</si>
  <si>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</si>
  <si>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</si>
  <si>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</si>
  <si>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</si>
  <si>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</si>
  <si>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</si>
  <si>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</si>
  <si>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</si>
  <si>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</si>
  <si>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</si>
  <si>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</si>
  <si>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</si>
  <si>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</si>
  <si>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</si>
  <si>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</si>
  <si>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</si>
  <si>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</si>
  <si>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</si>
  <si>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</si>
  <si>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</si>
  <si>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</si>
  <si>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</si>
  <si>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</si>
  <si>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</si>
  <si>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</si>
  <si>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</si>
  <si>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</si>
  <si>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</si>
  <si>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</si>
  <si>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</si>
  <si>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</si>
  <si>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</si>
  <si>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</si>
  <si>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</si>
  <si>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</si>
  <si>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</si>
  <si>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</si>
  <si>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</si>
  <si>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</si>
  <si>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</si>
  <si>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</si>
  <si>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</si>
  <si>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</si>
  <si>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</si>
  <si>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</si>
  <si>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</si>
  <si>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</si>
  <si>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</si>
  <si>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</si>
  <si>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</si>
  <si>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</si>
  <si>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</si>
  <si>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</si>
  <si>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</si>
  <si>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</si>
  <si>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</si>
  <si>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</si>
  <si>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</si>
  <si>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</si>
  <si>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</si>
  <si>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</si>
  <si>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</si>
  <si>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</si>
  <si>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</si>
  <si>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</si>
  <si>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</si>
  <si>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</si>
  <si>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</si>
  <si>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</si>
  <si>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</si>
  <si>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</si>
  <si>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</si>
  <si>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</si>
  <si>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</si>
  <si>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</si>
  <si>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</si>
  <si>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</si>
  <si>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</si>
  <si>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</si>
  <si>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</si>
  <si>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</si>
  <si>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</si>
  <si>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</si>
  <si>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</si>
  <si>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</si>
  <si>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</si>
  <si>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</si>
  <si>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</si>
  <si>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</si>
  <si>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</si>
  <si>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</si>
  <si>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</si>
  <si>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</si>
  <si>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</si>
  <si>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</si>
  <si>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</si>
  <si>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</si>
  <si>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</si>
  <si>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</si>
  <si>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</si>
  <si>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</si>
  <si>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</si>
  <si>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</si>
  <si>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</si>
  <si>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</si>
  <si>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</si>
  <si>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</si>
  <si>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</si>
  <si>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</si>
  <si>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</si>
  <si>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</si>
  <si>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</si>
  <si>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</si>
  <si>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</si>
  <si>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</si>
  <si>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</si>
  <si>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</si>
  <si>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</si>
  <si>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</si>
  <si>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</si>
  <si>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</si>
  <si>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</si>
  <si>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</si>
  <si>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</si>
  <si>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</si>
  <si>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</si>
  <si>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</si>
  <si>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</si>
  <si>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</si>
  <si>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</si>
  <si>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</si>
  <si>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</si>
  <si>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</si>
  <si>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</si>
  <si>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</si>
  <si>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</si>
  <si>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</si>
  <si>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</si>
  <si>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</si>
  <si>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</si>
  <si>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</si>
  <si>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</si>
  <si>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</si>
  <si>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</si>
  <si>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</si>
  <si>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</si>
  <si>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</si>
  <si>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</si>
  <si>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</si>
  <si>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</si>
  <si>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</si>
  <si>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</si>
  <si>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</si>
  <si>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</si>
  <si>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</si>
  <si>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</si>
  <si>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</si>
  <si>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</si>
  <si>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</si>
  <si>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</si>
  <si>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</si>
  <si>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</si>
  <si>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</si>
  <si>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</si>
  <si>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</si>
  <si>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</si>
  <si>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</si>
  <si>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</si>
  <si>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</si>
  <si>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</si>
  <si>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</si>
  <si>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</si>
  <si>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</si>
  <si>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</si>
  <si>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</si>
  <si>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</si>
  <si>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</si>
  <si>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</si>
  <si>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</si>
  <si>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</si>
  <si>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</si>
  <si>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</si>
  <si>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</si>
  <si>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</si>
  <si>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</si>
  <si>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</si>
  <si>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</si>
  <si>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</si>
  <si>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</si>
  <si>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</si>
  <si>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</si>
  <si>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</si>
  <si>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</si>
  <si>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</si>
  <si>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</si>
  <si>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</si>
  <si>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</si>
  <si>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</si>
  <si>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</si>
  <si>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</si>
  <si>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</si>
  <si>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</si>
  <si>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</si>
  <si>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</si>
  <si>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</si>
  <si>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</si>
  <si>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</si>
  <si>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</si>
  <si>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</si>
  <si>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</si>
  <si>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</si>
  <si>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</si>
  <si>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</si>
  <si>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</si>
  <si>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</si>
  <si>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</si>
  <si>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</si>
  <si>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</si>
  <si>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</si>
  <si>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</si>
  <si>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</si>
  <si>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</si>
  <si>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</si>
  <si>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</si>
  <si>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</si>
  <si>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</si>
  <si>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</si>
  <si>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</si>
  <si>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</si>
  <si>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</si>
  <si>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</si>
  <si>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</si>
  <si>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</si>
  <si>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</si>
  <si>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</si>
  <si>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</si>
  <si>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</si>
  <si>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</si>
  <si>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</si>
  <si>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</si>
  <si>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</si>
  <si>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</si>
  <si>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</si>
  <si>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</si>
  <si>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</si>
  <si>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</si>
  <si>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</si>
  <si>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</si>
  <si>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</si>
  <si>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</si>
  <si>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</si>
  <si>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</si>
  <si>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</si>
  <si>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</si>
  <si>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</si>
  <si>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</si>
  <si>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</si>
  <si>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</si>
  <si>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</si>
  <si>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</si>
  <si>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</si>
  <si>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</si>
  <si>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</si>
  <si>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</si>
  <si>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</si>
  <si>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</si>
  <si>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</si>
  <si>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</si>
  <si>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</si>
  <si>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</si>
  <si>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</si>
  <si>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</si>
  <si>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</si>
  <si>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</si>
  <si>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</si>
  <si>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</si>
  <si>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</si>
  <si>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</si>
  <si>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</si>
  <si>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</si>
  <si>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</si>
  <si>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</si>
  <si>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</si>
  <si>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</si>
  <si>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</si>
  <si>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</si>
  <si>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</si>
  <si>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</si>
  <si>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</si>
  <si>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</si>
  <si>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</si>
  <si>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</si>
  <si>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</si>
  <si>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</si>
  <si>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</si>
  <si>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</si>
  <si>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</si>
  <si>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</si>
  <si>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</si>
  <si>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</si>
  <si>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</si>
  <si>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</si>
  <si>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</si>
  <si>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</si>
  <si>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</si>
  <si>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</si>
  <si>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</si>
  <si>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</si>
  <si>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</si>
  <si>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</si>
  <si>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</si>
  <si>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</si>
  <si>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</si>
  <si>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</si>
  <si>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</si>
  <si>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</si>
  <si>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</si>
  <si>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</si>
  <si>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</si>
  <si>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</si>
  <si>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</si>
  <si>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</si>
  <si>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</si>
  <si>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</si>
  <si>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</si>
  <si>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</si>
  <si>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</si>
  <si>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</si>
  <si>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</si>
  <si>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</si>
  <si>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</si>
  <si>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</si>
  <si>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</si>
  <si>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</si>
  <si>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</si>
  <si>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</si>
  <si>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</si>
  <si>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</si>
  <si>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</si>
  <si>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</si>
  <si>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</si>
  <si>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</si>
  <si>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</si>
  <si>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</si>
  <si>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</si>
  <si>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</si>
  <si>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</si>
  <si>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</si>
  <si>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</si>
  <si>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</si>
  <si>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</si>
  <si>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</si>
  <si>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</si>
  <si>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</si>
  <si>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</si>
  <si>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</si>
  <si>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</si>
  <si>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</si>
  <si>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</si>
  <si>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</si>
  <si>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</si>
  <si>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</si>
  <si>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</si>
  <si>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</si>
  <si>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</si>
  <si>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</si>
  <si>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</si>
  <si>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</si>
  <si>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</si>
  <si>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</si>
  <si>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</si>
  <si>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</si>
  <si>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</si>
  <si>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</si>
  <si>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</si>
  <si>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</si>
  <si>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</si>
  <si>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</si>
  <si>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</si>
  <si>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</si>
  <si>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</si>
  <si>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</si>
  <si>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</si>
  <si>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</si>
  <si>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</si>
  <si>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</si>
  <si>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</si>
  <si>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</si>
  <si>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</si>
  <si>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</si>
  <si>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</si>
  <si>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</si>
  <si>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</si>
  <si>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</si>
  <si>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</si>
  <si>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</si>
  <si>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</si>
  <si>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</si>
  <si>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</si>
  <si>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</si>
  <si>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</si>
  <si>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</si>
  <si>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</si>
  <si>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</si>
  <si>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</si>
  <si>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</si>
  <si>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</si>
  <si>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</si>
  <si>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</si>
  <si>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</si>
  <si>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</si>
  <si>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</si>
  <si>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</si>
  <si>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</si>
  <si>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</si>
  <si>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</si>
  <si>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</si>
  <si>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</si>
  <si>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</si>
  <si>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</si>
  <si>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</si>
  <si>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</si>
  <si>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</si>
  <si>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</si>
  <si>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</si>
  <si>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</si>
  <si>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</si>
  <si>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</si>
  <si>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</si>
  <si>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</si>
  <si>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</si>
  <si>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</si>
  <si>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</si>
  <si>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</si>
  <si>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</si>
  <si>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</si>
  <si>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</si>
  <si>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</si>
  <si>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</si>
  <si>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</si>
  <si>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</si>
  <si>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</si>
  <si>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</si>
  <si>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</si>
  <si>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</si>
  <si>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</si>
  <si>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</si>
  <si>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</si>
  <si>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</si>
  <si>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</si>
  <si>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</si>
  <si>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</si>
  <si>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</si>
  <si>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</si>
  <si>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</si>
  <si>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</si>
  <si>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</si>
  <si>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</si>
  <si>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</si>
  <si>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</si>
  <si>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</si>
  <si>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</si>
  <si>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</si>
  <si>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</si>
  <si>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</si>
  <si>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</si>
  <si>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</si>
  <si>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</si>
  <si>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</si>
  <si>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</si>
  <si>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</si>
  <si>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</si>
  <si>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</si>
  <si>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</si>
  <si>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</si>
  <si>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</si>
  <si>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</si>
  <si>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</si>
  <si>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</si>
  <si>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</si>
  <si>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</si>
  <si>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</si>
  <si>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</si>
  <si>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</si>
  <si>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</si>
  <si>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</si>
  <si>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</si>
  <si>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</si>
  <si>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</si>
  <si>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</si>
  <si>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</si>
  <si>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</si>
  <si>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</si>
  <si>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</si>
  <si>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</si>
  <si>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</si>
  <si>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</si>
  <si>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</si>
  <si>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</si>
  <si>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</si>
  <si>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</si>
  <si>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</si>
  <si>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</si>
  <si>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</si>
  <si>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</si>
  <si>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</si>
  <si>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</si>
  <si>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</si>
  <si>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</si>
  <si>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</si>
  <si>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</si>
  <si>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</si>
  <si>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</si>
  <si>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</si>
  <si>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</si>
  <si>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</si>
  <si>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</si>
  <si>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</si>
  <si>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</si>
  <si>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</si>
  <si>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</si>
  <si>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</si>
  <si>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</si>
  <si>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</si>
  <si>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</si>
  <si>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</si>
  <si>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</si>
  <si>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</si>
  <si>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</si>
  <si>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</si>
  <si>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</si>
  <si>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</si>
  <si>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</si>
  <si>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</si>
  <si>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</si>
  <si>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</si>
  <si>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</si>
  <si>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</si>
  <si>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</si>
  <si>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</si>
  <si>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</si>
  <si>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</si>
  <si>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</si>
  <si>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</si>
  <si>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</si>
  <si>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</si>
  <si>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</si>
  <si>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</si>
  <si>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</si>
  <si>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</si>
  <si>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</si>
  <si>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</si>
  <si>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</si>
  <si>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</si>
  <si>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</si>
  <si>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</si>
  <si>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</si>
  <si>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</si>
  <si>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</si>
  <si>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</si>
  <si>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</si>
  <si>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</si>
  <si>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</si>
  <si>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</si>
  <si>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</si>
  <si>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</si>
  <si>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</si>
  <si>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</si>
  <si>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</si>
  <si>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</si>
  <si>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</si>
  <si>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</si>
  <si>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</si>
  <si>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</si>
  <si>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</si>
  <si>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</si>
  <si>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</si>
  <si>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</si>
  <si>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</si>
  <si>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</si>
  <si>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</si>
  <si>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</si>
  <si>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</si>
  <si>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</si>
  <si>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</si>
  <si>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</si>
  <si>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</si>
  <si>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</si>
  <si>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</si>
  <si>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</si>
  <si>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</si>
  <si>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</si>
  <si>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</si>
  <si>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</si>
  <si>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</si>
  <si>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</si>
  <si>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</si>
  <si>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</si>
  <si>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</si>
  <si>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</si>
  <si>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</si>
  <si>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</si>
  <si>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</si>
  <si>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</si>
  <si>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</si>
  <si>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</si>
  <si>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</si>
  <si>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</si>
  <si>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</si>
  <si>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</si>
  <si>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</si>
  <si>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</si>
  <si>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</si>
  <si>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</si>
  <si>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</si>
  <si>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</si>
  <si>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</si>
  <si>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</si>
  <si>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</si>
  <si>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</si>
  <si>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</si>
  <si>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</si>
  <si>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</si>
  <si>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</si>
  <si>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</si>
  <si>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</si>
  <si>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</si>
  <si>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</si>
  <si>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</si>
  <si>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</si>
  <si>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</si>
  <si>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</si>
  <si>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</si>
  <si>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</si>
  <si>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</si>
  <si>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</si>
  <si>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</si>
  <si>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</si>
  <si>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</si>
  <si>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</si>
  <si>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</si>
  <si>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</si>
  <si>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</si>
  <si>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</si>
  <si>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</si>
  <si>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</si>
  <si>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</si>
  <si>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</si>
  <si>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</si>
  <si>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</si>
  <si>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</si>
  <si>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</si>
  <si>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</si>
  <si>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</si>
  <si>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</si>
  <si>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</si>
  <si>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</si>
  <si>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</si>
  <si>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</si>
  <si>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</si>
  <si>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</si>
  <si>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</si>
  <si>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</si>
  <si>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</si>
  <si>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</si>
  <si>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</si>
  <si>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</si>
  <si>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</si>
  <si>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</si>
  <si>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</si>
  <si>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</si>
  <si>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</si>
  <si>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</si>
  <si>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</si>
  <si>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</si>
  <si>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</si>
  <si>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</si>
  <si>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</si>
  <si>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</si>
  <si>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</si>
  <si>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</si>
  <si>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</si>
  <si>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</si>
  <si>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</si>
  <si>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</si>
  <si>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</si>
  <si>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</si>
  <si>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</si>
  <si>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</si>
  <si>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</si>
  <si>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</si>
  <si>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</si>
  <si>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</si>
  <si>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</si>
  <si>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</si>
  <si>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</si>
  <si>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</si>
  <si>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</si>
  <si>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</si>
  <si>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</si>
  <si>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</si>
  <si>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</si>
  <si>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</si>
  <si>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</si>
  <si>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</si>
  <si>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</si>
  <si>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</si>
  <si>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</si>
  <si>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</si>
  <si>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</si>
  <si>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</si>
  <si>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</si>
  <si>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</si>
  <si>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</si>
  <si>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</si>
  <si>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</si>
  <si>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</si>
  <si>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</si>
  <si>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</si>
  <si>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</si>
  <si>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</si>
  <si>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</si>
  <si>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</si>
  <si>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</si>
  <si>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</si>
  <si>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</si>
  <si>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</si>
  <si>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</si>
  <si>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</si>
  <si>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</si>
  <si>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</si>
  <si>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</si>
  <si>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</si>
  <si>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</si>
  <si>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</si>
  <si>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</si>
  <si>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</si>
  <si>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</si>
  <si>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</si>
  <si>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</si>
  <si>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</si>
  <si>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</si>
  <si>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</si>
  <si>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</si>
  <si>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</si>
  <si>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</si>
  <si>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</si>
  <si>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</si>
  <si>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</si>
  <si>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</si>
  <si>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</si>
  <si>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</si>
  <si>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</si>
  <si>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</si>
  <si>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</si>
  <si>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</si>
  <si>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</si>
  <si>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</si>
  <si>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</si>
  <si>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</si>
  <si>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</si>
  <si>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</si>
  <si>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</si>
  <si>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</si>
  <si>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</si>
  <si>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</si>
  <si>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</si>
  <si>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</si>
  <si>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</si>
  <si>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</si>
  <si>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</si>
  <si>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</si>
  <si>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</si>
  <si>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</si>
  <si>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</si>
  <si>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</si>
  <si>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</si>
  <si>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</si>
  <si>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</si>
  <si>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</si>
  <si>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</si>
  <si>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</si>
  <si>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</si>
  <si>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</si>
  <si>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</si>
  <si>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</si>
  <si>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</si>
  <si>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</si>
  <si>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</si>
  <si>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</si>
  <si>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</si>
  <si>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</si>
  <si>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</si>
  <si>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</si>
  <si>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</si>
  <si>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</si>
  <si>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</si>
  <si>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</si>
  <si>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</si>
  <si>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</si>
  <si>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</si>
  <si>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</si>
  <si>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</si>
  <si>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</si>
  <si>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</si>
  <si>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</si>
  <si>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</si>
  <si>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</si>
  <si>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</si>
  <si>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</si>
  <si>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</si>
  <si>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</si>
  <si>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</si>
  <si>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</si>
  <si>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</si>
  <si>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</si>
  <si>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</si>
  <si>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</si>
  <si>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</si>
  <si>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</si>
  <si>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</si>
  <si>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</si>
  <si>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</si>
  <si>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</si>
  <si>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</si>
  <si>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</si>
  <si>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</si>
  <si>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</si>
  <si>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</si>
  <si>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</si>
  <si>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</si>
  <si>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</si>
  <si>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</si>
  <si>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</si>
  <si>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</si>
  <si>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</si>
  <si>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</si>
  <si>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</si>
  <si>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</si>
  <si>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</si>
  <si>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</si>
  <si>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</si>
  <si>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</si>
  <si>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</si>
  <si>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</si>
  <si>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</si>
  <si>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</si>
  <si>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</si>
  <si>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</si>
  <si>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</si>
  <si>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</si>
  <si>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</si>
  <si>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</si>
  <si>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</si>
  <si>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</si>
  <si>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</si>
  <si>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</si>
  <si>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</si>
  <si>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</si>
  <si>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</si>
  <si>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</si>
  <si>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</si>
  <si>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</si>
  <si>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</si>
  <si>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</si>
  <si>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</si>
  <si>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</si>
  <si>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</si>
  <si>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</si>
  <si>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</si>
  <si>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</si>
  <si>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</si>
  <si>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</si>
  <si>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</si>
  <si>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</si>
  <si>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</si>
  <si>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</si>
  <si>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</si>
  <si>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</si>
  <si>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</si>
  <si>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</si>
  <si>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</si>
  <si>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</si>
  <si>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</si>
  <si>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</si>
  <si>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</si>
  <si>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</si>
  <si>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</si>
  <si>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</si>
  <si>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</si>
  <si>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</si>
  <si>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</si>
  <si>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</si>
  <si>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</si>
  <si>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</si>
  <si>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</si>
  <si>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</si>
  <si>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</si>
  <si>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</si>
  <si>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</si>
  <si>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</si>
  <si>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</si>
  <si>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</si>
  <si>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</si>
  <si>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</si>
  <si>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</si>
  <si>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</si>
  <si>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</si>
  <si>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</si>
  <si>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</si>
  <si>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</si>
  <si>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</si>
  <si>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</si>
  <si>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</si>
  <si>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</si>
  <si>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</si>
  <si>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</si>
  <si>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</si>
  <si>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</si>
  <si>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</si>
  <si>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</si>
  <si>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</si>
  <si>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</si>
  <si>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</si>
  <si>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</si>
  <si>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</si>
  <si>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</si>
  <si>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</si>
  <si>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</si>
  <si>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</si>
  <si>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</si>
  <si>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</si>
  <si>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</si>
  <si>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</si>
  <si>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</si>
  <si>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</si>
  <si>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</si>
  <si>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</si>
  <si>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</si>
  <si>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</si>
  <si>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</si>
  <si>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</si>
  <si>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</si>
  <si>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</si>
  <si>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</si>
  <si>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</si>
  <si>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</si>
  <si>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</si>
  <si>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</si>
  <si>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</si>
  <si>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</si>
  <si>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</si>
  <si>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</si>
  <si>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</si>
  <si>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</si>
  <si>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</si>
  <si>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</si>
  <si>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</si>
  <si>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</si>
  <si>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</si>
  <si>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</si>
  <si>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</si>
  <si>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</si>
  <si>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</si>
  <si>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</si>
  <si>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</si>
  <si>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</si>
  <si>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</si>
  <si>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</si>
  <si>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</si>
  <si>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</si>
  <si>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</si>
  <si>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</si>
  <si>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</si>
  <si>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</si>
  <si>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</si>
  <si>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</si>
  <si>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</si>
  <si>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</si>
  <si>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</si>
  <si>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</si>
  <si>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</si>
  <si>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</si>
  <si>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</si>
  <si>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</si>
  <si>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</si>
  <si>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</si>
  <si>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</si>
  <si>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</si>
  <si>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</si>
  <si>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</si>
  <si>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</si>
  <si>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</si>
  <si>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</si>
  <si>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</si>
  <si>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</si>
  <si>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</si>
  <si>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</si>
  <si>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</si>
  <si>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</si>
  <si>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</si>
  <si>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</si>
  <si>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</si>
  <si>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</si>
  <si>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</si>
  <si>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</si>
  <si>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</si>
  <si>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</si>
  <si>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</si>
  <si>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</si>
  <si>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</si>
  <si>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</si>
  <si>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</si>
  <si>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</si>
  <si>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</si>
  <si>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</si>
  <si>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</si>
  <si>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</si>
  <si>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</si>
  <si>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</si>
  <si>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</si>
  <si>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</si>
  <si>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</si>
  <si>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</si>
  <si>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</si>
  <si>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</si>
  <si>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</si>
  <si>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</si>
  <si>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</si>
  <si>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</si>
  <si>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</si>
  <si>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</si>
  <si>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</si>
  <si>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</si>
  <si>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</si>
  <si>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</si>
  <si>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</si>
  <si>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</si>
  <si>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</si>
  <si>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</si>
  <si>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</si>
  <si>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</si>
  <si>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</si>
  <si>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</si>
  <si>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</si>
  <si>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</si>
  <si>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</si>
  <si>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</si>
  <si>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</si>
  <si>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</si>
  <si>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</si>
  <si>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</si>
  <si>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</si>
  <si>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</si>
  <si>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</si>
  <si>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</si>
  <si>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</si>
  <si>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</si>
  <si>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</si>
  <si>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</si>
  <si>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</si>
  <si>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</si>
  <si>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</si>
  <si>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</si>
  <si>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</si>
  <si>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</si>
  <si>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</si>
  <si>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</si>
  <si>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</si>
  <si>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</si>
  <si>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</si>
  <si>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</si>
  <si>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</si>
  <si>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</si>
  <si>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</si>
  <si>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</si>
  <si>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</si>
  <si>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</si>
  <si>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</si>
  <si>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</si>
  <si>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</si>
  <si>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</si>
  <si>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</si>
  <si>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</si>
  <si>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</si>
  <si>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</si>
  <si>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</si>
  <si>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</si>
  <si>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</si>
  <si>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</si>
  <si>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</si>
  <si>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</si>
  <si>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</si>
  <si>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</si>
  <si>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</si>
  <si>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</si>
  <si>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</si>
  <si>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</si>
  <si>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</si>
  <si>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</si>
  <si>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</si>
  <si>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</si>
  <si>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</si>
  <si>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</si>
  <si>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</si>
  <si>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</si>
  <si>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</si>
  <si>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</si>
  <si>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</si>
  <si>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</si>
  <si>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</si>
  <si>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</si>
  <si>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</si>
  <si>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</si>
  <si>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</si>
  <si>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</si>
  <si>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</si>
  <si>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</si>
  <si>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</si>
  <si>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</si>
  <si>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</si>
  <si>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</si>
  <si>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</si>
  <si>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</si>
  <si>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</si>
  <si>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</si>
  <si>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</si>
  <si>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</si>
  <si>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</si>
  <si>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</si>
  <si>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</si>
  <si>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</si>
  <si>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</si>
  <si>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</si>
  <si>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</si>
  <si>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</si>
  <si>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</si>
  <si>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</si>
  <si>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</si>
  <si>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</si>
  <si>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</si>
  <si>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</si>
  <si>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</si>
  <si>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</si>
  <si>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</si>
  <si>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</si>
  <si>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</si>
  <si>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</si>
  <si>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</si>
  <si>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</si>
  <si>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</si>
  <si>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</si>
  <si>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</si>
  <si>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</si>
  <si>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</si>
  <si>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</si>
  <si>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</si>
  <si>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</si>
  <si>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</si>
  <si>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</si>
  <si>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</si>
  <si>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</si>
  <si>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</si>
  <si>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</si>
  <si>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</si>
  <si>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</si>
  <si>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</si>
  <si>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</si>
  <si>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</si>
  <si>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</si>
  <si>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</si>
  <si>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</si>
  <si>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</si>
  <si>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</si>
  <si>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</si>
  <si>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</si>
  <si>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</si>
  <si>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</si>
  <si>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</si>
  <si>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</si>
  <si>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</si>
  <si>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</si>
  <si>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</si>
  <si>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</si>
  <si>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</si>
  <si>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</si>
  <si>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</si>
  <si>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</si>
  <si>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</si>
  <si>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</si>
  <si>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</si>
  <si>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</si>
  <si>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</si>
  <si>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</si>
  <si>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</si>
  <si>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</si>
  <si>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</si>
  <si>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</si>
  <si>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</si>
  <si>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</si>
  <si>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</si>
  <si>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</si>
  <si>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</si>
  <si>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</si>
  <si>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</si>
  <si>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</si>
  <si>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</si>
  <si>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</si>
  <si>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</si>
  <si>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</si>
  <si>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</si>
  <si>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</si>
  <si>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</si>
  <si>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</si>
  <si>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</si>
  <si>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</si>
  <si>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</si>
  <si>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</si>
  <si>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</si>
  <si>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</si>
  <si>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</si>
  <si>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</si>
  <si>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</si>
  <si>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</si>
  <si>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</si>
  <si>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</si>
  <si>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</si>
  <si>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</si>
  <si>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</si>
  <si>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</si>
  <si>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</si>
  <si>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</si>
  <si>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</si>
  <si>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</si>
  <si>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</si>
  <si>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</si>
  <si>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</si>
  <si>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</si>
  <si>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</si>
  <si>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</si>
  <si>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</si>
  <si>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</si>
  <si>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</si>
  <si>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</si>
  <si>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</si>
  <si>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</si>
  <si>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</si>
  <si>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</si>
  <si>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</si>
  <si>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</si>
  <si>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</si>
  <si>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</si>
  <si>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</si>
  <si>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</si>
  <si>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</si>
  <si>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</si>
  <si>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</si>
  <si>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</si>
  <si>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</si>
  <si>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</si>
  <si>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</si>
  <si>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</si>
  <si>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</si>
  <si>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</si>
  <si>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</si>
  <si>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</si>
  <si>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</si>
  <si>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</si>
  <si>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</si>
  <si>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</si>
  <si>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</si>
  <si>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</si>
  <si>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</si>
  <si>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</si>
  <si>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</si>
  <si>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</si>
  <si>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</si>
  <si>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</si>
  <si>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</si>
  <si>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</si>
  <si>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</si>
  <si>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</si>
  <si>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</si>
  <si>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</si>
  <si>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</si>
  <si>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</si>
  <si>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</si>
  <si>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</si>
  <si>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</si>
  <si>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</si>
  <si>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</si>
  <si>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</si>
  <si>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</si>
  <si>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</si>
  <si>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</si>
  <si>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</si>
  <si>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</si>
  <si>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</si>
  <si>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</si>
  <si>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</si>
  <si>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</si>
  <si>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</si>
  <si>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</si>
  <si>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</si>
  <si>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</si>
  <si>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</si>
  <si>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</si>
  <si>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</si>
  <si>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</si>
  <si>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</si>
  <si>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</si>
  <si>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</si>
  <si>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</si>
  <si>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</si>
  <si>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</si>
  <si>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</si>
  <si>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</si>
  <si>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</si>
  <si>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</si>
  <si>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</si>
  <si>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</si>
  <si>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</si>
  <si>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</si>
  <si>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</si>
  <si>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</si>
  <si>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</si>
  <si>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</si>
  <si>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</si>
  <si>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</si>
  <si>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</si>
  <si>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</si>
  <si>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</si>
  <si>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</si>
  <si>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</si>
  <si>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</si>
  <si>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</si>
  <si>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</si>
  <si>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</si>
  <si>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</si>
  <si>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</si>
  <si>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</si>
  <si>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</si>
  <si>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</si>
  <si>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</si>
  <si>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</si>
  <si>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</si>
  <si>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</si>
  <si>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</si>
  <si>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</si>
  <si>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</si>
  <si>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</si>
  <si>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</si>
  <si>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</si>
  <si>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</si>
  <si>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</si>
  <si>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</si>
  <si>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</si>
  <si>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</si>
  <si>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</si>
  <si>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</si>
  <si>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</si>
  <si>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</si>
  <si>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</si>
  <si>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</si>
  <si>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</si>
  <si>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</si>
  <si>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</si>
  <si>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</si>
  <si>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</si>
  <si>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</si>
  <si>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</si>
  <si>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</si>
  <si>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</si>
  <si>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</si>
  <si>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</si>
  <si>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</si>
  <si>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</si>
  <si>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</si>
  <si>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</si>
  <si>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</si>
  <si>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</si>
  <si>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</si>
  <si>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</si>
  <si>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</si>
  <si>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</si>
  <si>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</si>
  <si>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</si>
  <si>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</si>
  <si>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</si>
  <si>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</si>
  <si>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</si>
  <si>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</si>
  <si>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</si>
  <si>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</si>
  <si>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</si>
  <si>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</si>
  <si>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</si>
  <si>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</si>
  <si>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</si>
  <si>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</si>
  <si>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</si>
  <si>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</si>
  <si>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</si>
  <si>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</si>
  <si>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</si>
  <si>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</si>
  <si>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</si>
  <si>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</si>
  <si>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</si>
  <si>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</si>
  <si>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</si>
  <si>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</si>
  <si>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</si>
  <si>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</si>
  <si>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</si>
  <si>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</si>
  <si>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</si>
  <si>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</si>
  <si>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</si>
  <si>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</si>
  <si>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</si>
  <si>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</si>
  <si>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</si>
  <si>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</si>
  <si>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</si>
  <si>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</si>
  <si>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</si>
  <si>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</si>
  <si>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</si>
  <si>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</si>
  <si>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</si>
  <si>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</si>
  <si>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</si>
  <si>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</si>
  <si>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</si>
  <si>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</si>
  <si>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</si>
  <si>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</si>
  <si>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</si>
  <si>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</si>
  <si>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</si>
  <si>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</si>
  <si>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</si>
  <si>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</si>
  <si>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</si>
  <si>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</si>
  <si>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</si>
  <si>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</si>
  <si>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</si>
  <si>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</si>
  <si>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</si>
  <si>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</si>
  <si>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</si>
  <si>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</si>
  <si>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</si>
  <si>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</si>
  <si>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</si>
  <si>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</si>
  <si>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</si>
  <si>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</si>
  <si>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</si>
  <si>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</si>
  <si>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</si>
  <si>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</si>
  <si>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</si>
  <si>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</si>
  <si>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</si>
  <si>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</si>
  <si>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</si>
  <si>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</si>
  <si>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</si>
  <si>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</si>
  <si>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</si>
  <si>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</si>
  <si>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</si>
  <si>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</si>
  <si>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</si>
  <si>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</si>
  <si>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</si>
  <si>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</si>
  <si>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</si>
  <si>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</si>
  <si>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</si>
  <si>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</si>
  <si>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</si>
  <si>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</si>
  <si>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</si>
  <si>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</si>
  <si>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</si>
  <si>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</si>
  <si>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</si>
  <si>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</si>
  <si>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</si>
  <si>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</si>
  <si>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</si>
  <si>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</si>
  <si>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</si>
  <si>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</si>
  <si>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</si>
  <si>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</si>
  <si>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</si>
  <si>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</si>
  <si>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</si>
  <si>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</si>
  <si>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</si>
  <si>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</si>
  <si>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</si>
  <si>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</si>
  <si>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</si>
  <si>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</si>
  <si>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</si>
  <si>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</si>
  <si>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</si>
  <si>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</si>
  <si>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</si>
  <si>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</si>
  <si>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</si>
  <si>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</si>
  <si>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</si>
  <si>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</si>
  <si>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</si>
  <si>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</si>
  <si>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</si>
  <si>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</si>
  <si>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</si>
  <si>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</si>
  <si>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</si>
  <si>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</si>
  <si>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</si>
  <si>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</si>
  <si>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</si>
  <si>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</si>
  <si>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</si>
  <si>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</si>
  <si>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</si>
  <si>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</si>
  <si>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</si>
  <si>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</si>
  <si>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</si>
  <si>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</si>
  <si>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</si>
  <si>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</si>
  <si>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</si>
  <si>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</si>
  <si>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</si>
  <si>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</si>
  <si>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</si>
  <si>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</si>
  <si>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</si>
  <si>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</si>
  <si>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</si>
  <si>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</si>
  <si>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</si>
  <si>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</si>
  <si>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</si>
  <si>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</si>
  <si>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</si>
  <si>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</si>
  <si>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</si>
  <si>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</si>
  <si>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</si>
  <si>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</si>
  <si>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</si>
  <si>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</si>
  <si>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</si>
  <si>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</si>
  <si>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</si>
  <si>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</si>
  <si>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</si>
  <si>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</si>
  <si>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</si>
  <si>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</si>
  <si>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</si>
  <si>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</si>
  <si>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</si>
  <si>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</si>
  <si>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</si>
  <si>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</si>
  <si>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</si>
  <si>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</si>
  <si>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</si>
  <si>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</si>
  <si>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</si>
  <si>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</si>
  <si>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</si>
  <si>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</si>
  <si>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</si>
  <si>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</si>
  <si>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</si>
  <si>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</si>
  <si>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</si>
  <si>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</si>
  <si>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</si>
  <si>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</si>
  <si>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</si>
  <si>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</si>
  <si>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</si>
  <si>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</si>
  <si>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</si>
  <si>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</si>
  <si>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</si>
  <si>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</si>
  <si>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</si>
  <si>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</si>
  <si>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</si>
  <si>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</si>
  <si>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</si>
  <si>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</si>
  <si>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</si>
  <si>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</si>
  <si>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</si>
  <si>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</si>
  <si>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</si>
  <si>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</si>
  <si>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</si>
  <si>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</si>
  <si>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</si>
  <si>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</si>
  <si>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</si>
  <si>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</si>
  <si>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</si>
  <si>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</si>
  <si>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</si>
  <si>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</si>
  <si>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</si>
  <si>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</si>
  <si>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</si>
  <si>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</si>
  <si>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</si>
  <si>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</si>
  <si>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</si>
  <si>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</si>
  <si>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</si>
  <si>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</si>
  <si>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</si>
  <si>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</si>
  <si>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</si>
  <si>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</si>
  <si>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</si>
  <si>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</si>
  <si>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</si>
  <si>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</si>
  <si>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</si>
  <si>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</si>
  <si>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</si>
  <si>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</si>
  <si>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</si>
  <si>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</si>
  <si>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</si>
  <si>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</si>
  <si>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</si>
  <si>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</si>
  <si>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</si>
  <si>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</si>
  <si>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</si>
  <si>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</si>
  <si>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</si>
  <si>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</si>
  <si>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</si>
  <si>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</si>
  <si>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</si>
  <si>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</si>
  <si>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</si>
  <si>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</si>
  <si>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</si>
  <si>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</si>
  <si>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</si>
  <si>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</si>
  <si>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</si>
  <si>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</si>
  <si>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</si>
  <si>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</si>
  <si>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</si>
  <si>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</si>
  <si>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</si>
  <si>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</si>
  <si>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</si>
  <si>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</si>
  <si>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</si>
  <si>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</si>
  <si>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</si>
  <si>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</si>
  <si>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</si>
  <si>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</si>
  <si>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</si>
  <si>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</si>
  <si>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</si>
  <si>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</si>
  <si>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</si>
  <si>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</si>
  <si>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</si>
  <si>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</si>
  <si>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</si>
  <si>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</si>
  <si>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</si>
  <si>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</si>
  <si>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</si>
  <si>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</si>
  <si>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</si>
  <si>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</si>
  <si>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</si>
  <si>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</si>
  <si>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</si>
  <si>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</si>
  <si>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</si>
  <si>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</si>
  <si>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</si>
  <si>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</si>
  <si>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</si>
  <si>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</si>
  <si>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</si>
  <si>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</si>
  <si>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</si>
  <si>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</si>
  <si>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</si>
  <si>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</si>
  <si>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</si>
  <si>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</si>
  <si>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</si>
  <si>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</si>
  <si>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</si>
  <si>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</si>
  <si>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</si>
  <si>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</si>
  <si>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</si>
  <si>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</si>
  <si>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</si>
  <si>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</si>
  <si>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</si>
  <si>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</si>
  <si>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</si>
  <si>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</si>
  <si>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</si>
  <si>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</si>
  <si>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</si>
  <si>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</si>
  <si>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</si>
  <si>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</si>
  <si>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</si>
  <si>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</si>
  <si>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</si>
  <si>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</si>
  <si>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</si>
  <si>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</si>
  <si>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</si>
  <si>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</si>
  <si>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</si>
  <si>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</si>
  <si>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</si>
  <si>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</si>
  <si>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</si>
  <si>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</si>
  <si>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</si>
  <si>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</si>
  <si>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</si>
  <si>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</si>
  <si>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</si>
  <si>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</si>
  <si>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</si>
  <si>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</si>
  <si>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</si>
  <si>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</si>
  <si>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</si>
  <si>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</si>
  <si>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</si>
  <si>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</si>
  <si>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</si>
  <si>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</si>
  <si>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</si>
  <si>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</si>
  <si>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</si>
  <si>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</si>
  <si>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</si>
  <si>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</si>
  <si>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</si>
  <si>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</si>
  <si>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</si>
  <si>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</si>
  <si>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</si>
  <si>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</si>
  <si>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</si>
  <si>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</si>
  <si>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</si>
  <si>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</si>
  <si>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</si>
  <si>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</si>
  <si>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</si>
  <si>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</si>
  <si>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</si>
  <si>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</si>
  <si>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</si>
  <si>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</si>
  <si>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</si>
  <si>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</si>
  <si>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</si>
  <si>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</si>
  <si>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</si>
  <si>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</si>
  <si>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</si>
  <si>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</si>
  <si>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</si>
  <si>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</si>
  <si>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</si>
  <si>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</si>
  <si>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</si>
  <si>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</si>
  <si>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</si>
  <si>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</si>
  <si>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</si>
  <si>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</si>
  <si>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</si>
  <si>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</si>
  <si>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</si>
  <si>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</si>
  <si>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</si>
  <si>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</si>
  <si>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</si>
  <si>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</si>
  <si>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</si>
  <si>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</si>
  <si>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</si>
  <si>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</si>
  <si>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</si>
  <si>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</si>
  <si>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</si>
  <si>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</si>
  <si>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</si>
  <si>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</si>
  <si>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</si>
  <si>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</si>
  <si>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</si>
  <si>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</si>
  <si>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</si>
  <si>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</si>
  <si>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</si>
  <si>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</si>
  <si>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</si>
  <si>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</si>
  <si>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</si>
  <si>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</si>
  <si>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</si>
  <si>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</si>
  <si>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</si>
  <si>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</si>
  <si>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</si>
  <si>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</si>
  <si>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</si>
  <si>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</si>
  <si>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</si>
  <si>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</si>
  <si>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</si>
  <si>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</si>
  <si>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</si>
  <si>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</si>
  <si>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</si>
  <si>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</si>
  <si>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</si>
  <si>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</si>
  <si>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</si>
  <si>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</si>
  <si>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</si>
  <si>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</si>
  <si>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</si>
  <si>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</si>
  <si>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</si>
  <si>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</si>
  <si>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</si>
  <si>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</si>
  <si>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</si>
  <si>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</si>
  <si>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</si>
  <si>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</si>
  <si>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</si>
  <si>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</si>
  <si>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</si>
  <si>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</si>
  <si>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</si>
  <si>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</si>
  <si>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</si>
  <si>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</si>
  <si>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</si>
  <si>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</si>
  <si>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</si>
  <si>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</si>
  <si>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</si>
  <si>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</si>
  <si>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</si>
  <si>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</si>
  <si>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</si>
  <si>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</si>
  <si>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</si>
  <si>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</si>
  <si>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</si>
  <si>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</si>
  <si>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</si>
  <si>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</si>
  <si>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</si>
  <si>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</si>
  <si>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</si>
  <si>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</si>
  <si>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</si>
  <si>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</si>
  <si>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</si>
  <si>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</si>
  <si>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</si>
  <si>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</si>
  <si>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</si>
  <si>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</si>
  <si>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</si>
  <si>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</si>
  <si>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</si>
  <si>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</si>
  <si>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</si>
  <si>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</si>
  <si>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</si>
  <si>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</si>
  <si>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</si>
  <si>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</si>
  <si>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</si>
  <si>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</si>
  <si>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</si>
  <si>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</si>
  <si>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</si>
  <si>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</si>
  <si>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</si>
  <si>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</si>
  <si>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</si>
  <si>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</si>
  <si>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</si>
  <si>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</si>
  <si>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</si>
  <si>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</si>
  <si>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</si>
  <si>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</si>
  <si>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</si>
  <si>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</si>
  <si>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</si>
  <si>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</si>
  <si>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</si>
  <si>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</si>
  <si>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</si>
  <si>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</si>
  <si>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</si>
  <si>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</si>
  <si>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</si>
  <si>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</si>
  <si>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</si>
  <si>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</si>
  <si>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</si>
  <si>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</si>
  <si>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</si>
  <si>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</si>
  <si>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</si>
  <si>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</si>
  <si>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</si>
  <si>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</si>
  <si>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</si>
  <si>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</si>
  <si>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</si>
  <si>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</si>
  <si>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</si>
  <si>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</si>
  <si>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</si>
  <si>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</si>
  <si>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</si>
  <si>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</si>
  <si>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</si>
  <si>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</si>
  <si>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</si>
  <si>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</si>
  <si>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</si>
  <si>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</si>
  <si>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</si>
  <si>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</si>
  <si>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</si>
  <si>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</si>
  <si>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</si>
  <si>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</si>
  <si>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</si>
  <si>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</si>
  <si>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</si>
  <si>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</si>
  <si>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</si>
  <si>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</si>
  <si>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</si>
  <si>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</si>
  <si>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</si>
  <si>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</si>
  <si>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</si>
  <si>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</si>
  <si>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</si>
  <si>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</si>
  <si>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</si>
  <si>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</si>
  <si>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</si>
  <si>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</si>
  <si>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</si>
  <si>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</si>
  <si>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</si>
  <si>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</si>
  <si>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</si>
  <si>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</si>
  <si>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</si>
  <si>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</si>
  <si>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</si>
  <si>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</si>
  <si>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</si>
  <si>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</si>
  <si>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</si>
  <si>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</si>
  <si>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</si>
  <si>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</si>
  <si>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</si>
  <si>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</si>
  <si>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</si>
  <si>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</si>
  <si>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</si>
  <si>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</si>
  <si>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</si>
  <si>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</si>
  <si>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</si>
  <si>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</si>
  <si>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</si>
  <si>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</si>
  <si>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</si>
  <si>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</si>
  <si>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</si>
  <si>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</si>
  <si>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</si>
  <si>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</si>
  <si>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</si>
  <si>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</si>
  <si>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</si>
  <si>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</si>
  <si>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</si>
  <si>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</si>
  <si>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</si>
  <si>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</si>
  <si>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</si>
  <si>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</si>
  <si>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</si>
  <si>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</si>
  <si>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</si>
  <si>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</si>
  <si>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</si>
  <si>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</si>
  <si>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</si>
  <si>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</si>
  <si>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</si>
  <si>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</si>
  <si>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</si>
  <si>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</si>
  <si>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</si>
  <si>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</si>
  <si>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</si>
  <si>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</si>
  <si>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</si>
  <si>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</si>
  <si>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</si>
  <si>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</si>
  <si>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</si>
  <si>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</si>
  <si>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</si>
  <si>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</si>
  <si>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</si>
  <si>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</si>
  <si>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</si>
  <si>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</si>
  <si>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</si>
  <si>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</si>
  <si>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</si>
  <si>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</si>
  <si>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</si>
  <si>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</si>
  <si>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</si>
  <si>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</si>
  <si>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</si>
  <si>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</si>
  <si>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</si>
  <si>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</si>
  <si>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</si>
  <si>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</si>
  <si>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</si>
  <si>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</si>
  <si>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</si>
  <si>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</si>
  <si>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</si>
  <si>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</si>
  <si>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</si>
  <si>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</si>
  <si>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</si>
  <si>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</si>
  <si>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</si>
  <si>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</si>
  <si>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</si>
  <si>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</si>
  <si>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</si>
  <si>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</si>
  <si>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</si>
  <si>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</si>
  <si>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</si>
  <si>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</si>
  <si>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</si>
  <si>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</si>
  <si>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</si>
  <si>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</si>
  <si>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</si>
  <si>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</si>
  <si>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</si>
  <si>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</si>
  <si>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</si>
  <si>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</si>
  <si>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</si>
  <si>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</si>
  <si>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</si>
  <si>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</si>
  <si>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</si>
  <si>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</si>
  <si>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</si>
  <si>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</si>
  <si>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</si>
  <si>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</si>
  <si>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</si>
  <si>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</si>
  <si>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</si>
  <si>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</si>
  <si>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</si>
  <si>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</si>
  <si>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</si>
  <si>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</si>
  <si>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</si>
  <si>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</si>
  <si>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</si>
  <si>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</si>
  <si>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</si>
  <si>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</si>
  <si>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</si>
  <si>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</si>
  <si>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</si>
  <si>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</si>
  <si>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</si>
  <si>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</si>
  <si>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</si>
  <si>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</si>
  <si>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</si>
  <si>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</si>
  <si>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</si>
  <si>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</si>
  <si>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</si>
  <si>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</si>
  <si>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</si>
  <si>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</si>
  <si>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</si>
  <si>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</si>
  <si>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</si>
  <si>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</si>
  <si>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</si>
  <si>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</si>
  <si>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</si>
  <si>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</si>
  <si>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</si>
  <si>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</si>
  <si>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</si>
  <si>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</si>
  <si>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</si>
  <si>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</si>
  <si>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</si>
  <si>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</si>
  <si>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</si>
  <si>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</si>
  <si>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</si>
  <si>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</si>
  <si>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</si>
  <si>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</si>
  <si>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</si>
  <si>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</si>
  <si>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</si>
  <si>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</si>
  <si>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</si>
  <si>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</si>
  <si>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</si>
  <si>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</si>
  <si>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</si>
  <si>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</si>
  <si>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</si>
  <si>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</si>
  <si>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</si>
  <si>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</si>
  <si>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</si>
  <si>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</si>
  <si>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</si>
  <si>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</si>
  <si>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</si>
  <si>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</si>
  <si>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</si>
  <si>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</si>
  <si>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</si>
  <si>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</si>
  <si>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</si>
  <si>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</si>
  <si>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</si>
  <si>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</si>
  <si>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</si>
  <si>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</si>
  <si>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</si>
  <si>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</si>
  <si>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</si>
  <si>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</si>
  <si>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</si>
  <si>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</si>
  <si>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</si>
  <si>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</si>
  <si>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</si>
  <si>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</si>
  <si>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</si>
  <si>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</si>
  <si>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</si>
  <si>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</si>
  <si>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</si>
  <si>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</si>
  <si>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</si>
  <si>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</si>
  <si>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</si>
  <si>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</si>
  <si>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</si>
  <si>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</si>
  <si>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</si>
  <si>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</si>
  <si>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</si>
  <si>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</si>
  <si>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</si>
  <si>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</si>
  <si>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</si>
  <si>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</si>
  <si>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</si>
  <si>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</si>
  <si>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</si>
  <si>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</si>
  <si>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</si>
  <si>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</si>
  <si>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</si>
  <si>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</si>
  <si>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</si>
  <si>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</si>
  <si>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</si>
  <si>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</si>
  <si>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</si>
  <si>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</si>
  <si>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</si>
  <si>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</si>
  <si>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</si>
  <si>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</si>
  <si>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</si>
  <si>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</si>
  <si>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</si>
  <si>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</si>
  <si>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</si>
  <si>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</si>
  <si>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</si>
  <si>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</si>
  <si>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</si>
  <si>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</si>
  <si>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</si>
  <si>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</si>
  <si>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</si>
  <si>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</si>
  <si>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</si>
  <si>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</si>
  <si>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</si>
  <si>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</si>
  <si>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</si>
  <si>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</si>
  <si>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</si>
  <si>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</si>
  <si>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</si>
  <si>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</si>
  <si>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</si>
  <si>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</si>
  <si>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</si>
  <si>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</si>
  <si>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</si>
  <si>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</si>
  <si>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</si>
  <si>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</si>
  <si>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</si>
  <si>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</si>
  <si>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</si>
  <si>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</si>
  <si>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</si>
  <si>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</si>
  <si>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</si>
  <si>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</si>
  <si>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</si>
  <si>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</si>
  <si>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</si>
  <si>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</si>
  <si>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</si>
  <si>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</si>
  <si>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</si>
  <si>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</si>
  <si>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</si>
  <si>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</si>
  <si>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</si>
  <si>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</si>
  <si>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</si>
  <si>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</si>
  <si>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</si>
  <si>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</si>
  <si>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</si>
  <si>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</si>
  <si>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</si>
  <si>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</si>
  <si>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</si>
  <si>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</si>
  <si>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</si>
  <si>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</si>
  <si>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</si>
  <si>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</si>
  <si>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</si>
  <si>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</si>
  <si>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</si>
  <si>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</si>
  <si>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</si>
  <si>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</si>
  <si>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</si>
  <si>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</si>
  <si>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</si>
  <si>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</si>
  <si>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</si>
  <si>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</si>
  <si>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</si>
  <si>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</si>
  <si>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</si>
  <si>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</si>
  <si>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</si>
  <si>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</si>
  <si>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</si>
  <si>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</si>
  <si>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</si>
  <si>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</si>
  <si>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</si>
  <si>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</si>
  <si>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</si>
  <si>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</si>
  <si>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</si>
  <si>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</si>
  <si>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</si>
  <si>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</si>
  <si>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</si>
  <si>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</si>
  <si>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</si>
  <si>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</si>
  <si>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</si>
  <si>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</si>
  <si>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</si>
  <si>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</si>
  <si>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</si>
  <si>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</si>
  <si>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</si>
  <si>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</si>
  <si>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</si>
  <si>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</si>
  <si>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</si>
  <si>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</si>
  <si>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</si>
  <si>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</si>
  <si>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</si>
  <si>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</si>
  <si>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</si>
  <si>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</si>
  <si>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</si>
  <si>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</si>
  <si>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</si>
  <si>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</si>
  <si>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</si>
  <si>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</si>
  <si>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</si>
  <si>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</si>
  <si>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</si>
  <si>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</si>
  <si>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</si>
  <si>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</si>
  <si>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</si>
  <si>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</si>
  <si>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</si>
  <si>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</si>
  <si>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</si>
  <si>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</si>
  <si>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</si>
  <si>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</si>
  <si>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</si>
  <si>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</si>
  <si>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</si>
  <si>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</si>
  <si>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</si>
  <si>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</si>
  <si>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</si>
  <si>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</si>
  <si>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</si>
  <si>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</si>
  <si>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</si>
  <si>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</si>
  <si>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</si>
  <si>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</si>
  <si>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</si>
  <si>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</si>
  <si>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</si>
  <si>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</si>
  <si>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</si>
  <si>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</si>
  <si>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</si>
  <si>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</si>
  <si>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</si>
  <si>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</si>
  <si>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</si>
  <si>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</si>
  <si>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</si>
  <si>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</si>
  <si>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</si>
  <si>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</si>
  <si>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</si>
  <si>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</si>
  <si>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</si>
  <si>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</si>
  <si>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</si>
  <si>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</si>
  <si>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</si>
  <si>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</si>
  <si>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</si>
  <si>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</si>
  <si>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</si>
  <si>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</si>
  <si>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</si>
  <si>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</si>
  <si>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</si>
  <si>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</si>
  <si>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</si>
  <si>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</si>
  <si>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</si>
  <si>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</si>
  <si>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</si>
  <si>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</si>
  <si>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</si>
  <si>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</si>
  <si>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</si>
  <si>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</si>
  <si>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</si>
  <si>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</si>
  <si>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</si>
  <si>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</si>
  <si>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</si>
  <si>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</si>
  <si>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</si>
  <si>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</si>
  <si>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</si>
  <si>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</si>
  <si>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</si>
  <si>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</si>
  <si>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</si>
  <si>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</si>
  <si>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</si>
  <si>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</si>
  <si>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</si>
  <si>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</si>
  <si>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</si>
  <si>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</si>
  <si>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</si>
  <si>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</si>
  <si>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</si>
  <si>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</si>
  <si>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</si>
  <si>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</si>
  <si>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</si>
  <si>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</si>
  <si>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</si>
  <si>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</si>
  <si>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</si>
  <si>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</si>
  <si>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</si>
  <si>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</si>
  <si>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</si>
  <si>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</si>
  <si>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</si>
  <si>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</si>
  <si>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</si>
  <si>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</si>
  <si>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</si>
  <si>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</si>
  <si>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</si>
  <si>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</si>
  <si>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</si>
  <si>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</si>
  <si>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</si>
  <si>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</si>
  <si>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</si>
  <si>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</si>
  <si>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</si>
  <si>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</si>
  <si>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</si>
  <si>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</si>
  <si>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</si>
  <si>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</si>
  <si>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</si>
  <si>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</si>
  <si>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</si>
  <si>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</si>
  <si>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</si>
  <si>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</si>
  <si>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</si>
  <si>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</si>
  <si>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</si>
  <si>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</si>
  <si>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</si>
  <si>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</si>
  <si>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</si>
  <si>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</si>
  <si>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</si>
  <si>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</si>
  <si>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</si>
  <si>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</si>
  <si>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</si>
  <si>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</si>
  <si>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</si>
  <si>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</si>
  <si>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</si>
  <si>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</si>
  <si>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</si>
  <si>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</si>
  <si>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</si>
  <si>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</si>
  <si>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</si>
  <si>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</si>
  <si>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</si>
  <si>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</si>
  <si>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</si>
  <si>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</si>
  <si>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</si>
  <si>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</si>
  <si>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</si>
  <si>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</si>
  <si>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</si>
  <si>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</si>
  <si>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</si>
  <si>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</si>
  <si>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</si>
  <si>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</si>
  <si>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</si>
  <si>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</si>
  <si>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</si>
  <si>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</si>
  <si>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</si>
  <si>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</si>
  <si>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</si>
  <si>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</si>
  <si>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</si>
  <si>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</si>
  <si>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</si>
  <si>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</si>
  <si>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</si>
  <si>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</si>
  <si>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</si>
  <si>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</si>
  <si>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</si>
  <si>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</si>
  <si>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</si>
  <si>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</si>
  <si>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</si>
  <si>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</si>
  <si>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</si>
  <si>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</si>
  <si>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</si>
  <si>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</si>
  <si>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</si>
  <si>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</si>
  <si>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</si>
  <si>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</si>
  <si>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</si>
  <si>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</si>
  <si>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</si>
  <si>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</si>
  <si>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</si>
  <si>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</si>
  <si>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</si>
  <si>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</si>
  <si>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</si>
  <si>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</si>
  <si>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</si>
  <si>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</si>
  <si>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</si>
  <si>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</si>
  <si>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</si>
  <si>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</si>
  <si>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</si>
  <si>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</si>
  <si>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</si>
  <si>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</si>
  <si>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</si>
  <si>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</si>
  <si>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</si>
  <si>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</si>
  <si>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</si>
  <si>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</si>
  <si>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</si>
  <si>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</si>
  <si>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</si>
  <si>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</si>
  <si>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</si>
  <si>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</si>
  <si>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</si>
  <si>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</si>
  <si>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</si>
  <si>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</si>
  <si>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</si>
  <si>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</si>
  <si>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</si>
  <si>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</si>
  <si>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</si>
  <si>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</si>
  <si>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</si>
  <si>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</si>
  <si>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</si>
  <si>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</si>
  <si>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</si>
  <si>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</si>
  <si>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</si>
  <si>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</si>
  <si>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</si>
  <si>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</si>
  <si>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</si>
  <si>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</si>
  <si>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</si>
  <si>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</si>
  <si>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</si>
  <si>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</si>
  <si>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</si>
  <si>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</si>
  <si>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</si>
  <si>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</si>
  <si>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</si>
  <si>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</si>
  <si>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</si>
  <si>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</si>
  <si>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</si>
  <si>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</si>
  <si>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</si>
  <si>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</si>
  <si>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</si>
  <si>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</si>
  <si>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</si>
  <si>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</si>
  <si>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</si>
  <si>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</si>
  <si>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</si>
  <si>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</si>
  <si>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</si>
  <si>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</si>
  <si>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</si>
  <si>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</si>
  <si>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</si>
  <si>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</si>
  <si>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</si>
  <si>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</si>
  <si>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</si>
  <si>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</si>
  <si>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</si>
  <si>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</si>
  <si>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</si>
  <si>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</si>
  <si>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</si>
  <si>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</si>
  <si>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</si>
  <si>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</si>
  <si>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</si>
  <si>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</si>
  <si>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</si>
  <si>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</si>
  <si>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</si>
  <si>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</si>
  <si>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</si>
  <si>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</si>
  <si>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</si>
  <si>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</si>
  <si>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</si>
  <si>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</si>
  <si>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</si>
  <si>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</si>
  <si>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</si>
  <si>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</si>
  <si>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</si>
  <si>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</si>
  <si>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</si>
  <si>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</si>
  <si>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</si>
  <si>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</si>
  <si>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</si>
  <si>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</si>
  <si>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</si>
  <si>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</si>
  <si>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</si>
  <si>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</si>
  <si>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</si>
  <si>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</si>
  <si>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</si>
  <si>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</si>
  <si>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</si>
  <si>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</si>
  <si>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</si>
  <si>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</si>
  <si>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</si>
  <si>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</si>
  <si>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</si>
  <si>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</si>
  <si>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</si>
  <si>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</si>
  <si>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</si>
  <si>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</si>
  <si>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</si>
  <si>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</si>
  <si>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</si>
  <si>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</si>
  <si>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</si>
  <si>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</si>
  <si>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</si>
  <si>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</si>
  <si>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</si>
  <si>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</si>
  <si>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</si>
  <si>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</si>
  <si>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</si>
  <si>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</si>
  <si>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</si>
  <si>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</si>
  <si>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</si>
  <si>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</si>
  <si>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</si>
  <si>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</si>
  <si>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</si>
  <si>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</si>
  <si>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</si>
  <si>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</si>
  <si>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</si>
  <si>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</si>
  <si>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</si>
  <si>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</si>
  <si>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</si>
  <si>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</si>
  <si>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</si>
  <si>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</si>
  <si>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</si>
  <si>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</si>
  <si>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</si>
  <si>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</si>
  <si>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</si>
  <si>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</si>
  <si>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</si>
  <si>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</si>
  <si>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</si>
  <si>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</si>
  <si>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</si>
  <si>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</si>
  <si>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</si>
  <si>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</si>
  <si>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</si>
  <si>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</si>
  <si>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</si>
  <si>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</si>
  <si>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</si>
  <si>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</si>
  <si>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</si>
  <si>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</si>
  <si>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</si>
  <si>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</si>
  <si>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</si>
  <si>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</si>
  <si>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</si>
  <si>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</si>
  <si>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</si>
  <si>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</si>
  <si>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</si>
  <si>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</si>
  <si>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</si>
  <si>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</si>
  <si>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</si>
  <si>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</si>
  <si>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</si>
  <si>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</si>
  <si>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</si>
  <si>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</si>
  <si>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</si>
  <si>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</si>
  <si>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</si>
  <si>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</si>
  <si>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</si>
  <si>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</si>
  <si>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</si>
  <si>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</si>
  <si>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</si>
  <si>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</si>
  <si>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</si>
  <si>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</si>
  <si>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</si>
  <si>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</si>
  <si>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</si>
  <si>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</si>
  <si>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</si>
  <si>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</si>
  <si>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</si>
  <si>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</si>
  <si>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</si>
  <si>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</si>
  <si>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</si>
  <si>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</si>
  <si>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</si>
  <si>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</si>
  <si>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</si>
  <si>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</si>
  <si>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</si>
  <si>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</si>
  <si>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</si>
  <si>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</si>
  <si>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</si>
  <si>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</si>
  <si>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</si>
  <si>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</si>
  <si>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</si>
  <si>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</si>
  <si>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</si>
  <si>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</si>
  <si>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</si>
  <si>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</si>
  <si>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</si>
  <si>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</si>
  <si>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</si>
  <si>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</si>
  <si>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</si>
  <si>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</si>
  <si>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</si>
  <si>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</si>
  <si>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</si>
  <si>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</si>
  <si>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</si>
  <si>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</si>
  <si>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</si>
  <si>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</si>
  <si>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</si>
  <si>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</si>
  <si>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</si>
  <si>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</si>
  <si>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</si>
  <si>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</si>
  <si>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</si>
  <si>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</si>
  <si>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</si>
  <si>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</si>
  <si>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</si>
  <si>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</si>
  <si>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</si>
  <si>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</si>
  <si>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</si>
  <si>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</si>
  <si>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</si>
  <si>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</si>
  <si>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</si>
  <si>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</si>
  <si>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</si>
  <si>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</si>
  <si>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</si>
  <si>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</si>
  <si>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</si>
  <si>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</si>
  <si>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</si>
  <si>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</si>
  <si>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</si>
  <si>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</si>
  <si>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</si>
  <si>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</si>
  <si>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</si>
  <si>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</si>
  <si>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</si>
  <si>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</si>
  <si>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</si>
  <si>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</si>
  <si>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</si>
  <si>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</si>
  <si>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</si>
  <si>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</si>
  <si>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</si>
  <si>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</si>
  <si>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</si>
  <si>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</si>
  <si>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</si>
  <si>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</si>
  <si>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</si>
  <si>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</si>
  <si>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</si>
  <si>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</si>
  <si>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</si>
  <si>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</si>
  <si>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</si>
  <si>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</si>
  <si>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</si>
  <si>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</si>
  <si>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</si>
  <si>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</si>
  <si>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</si>
  <si>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</si>
  <si>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</si>
  <si>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</si>
  <si>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</si>
  <si>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</si>
  <si>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</si>
  <si>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</si>
  <si>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</si>
  <si>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</si>
  <si>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</si>
  <si>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</si>
  <si>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</si>
  <si>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</si>
  <si>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</si>
  <si>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</si>
  <si>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</si>
  <si>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</si>
  <si>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</si>
  <si>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</si>
  <si>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</si>
  <si>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</si>
  <si>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</si>
  <si>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</si>
  <si>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</si>
  <si>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</si>
  <si>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</si>
  <si>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</si>
  <si>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</si>
  <si>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</si>
  <si>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</si>
  <si>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</si>
  <si>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</si>
  <si>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</si>
  <si>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</si>
  <si>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</si>
  <si>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</si>
  <si>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</si>
  <si>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</si>
  <si>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</si>
  <si>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</si>
  <si>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</si>
  <si>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</si>
  <si>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</si>
  <si>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</si>
  <si>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</si>
  <si>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</si>
  <si>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</si>
  <si>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</si>
  <si>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</si>
  <si>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</si>
  <si>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</si>
  <si>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</si>
  <si>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</si>
  <si>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</si>
  <si>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</si>
  <si>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</si>
  <si>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</si>
  <si>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</si>
  <si>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</si>
  <si>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</si>
  <si>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</si>
  <si>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</si>
  <si>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</si>
  <si>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</si>
  <si>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</si>
  <si>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</si>
  <si>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</si>
  <si>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</si>
  <si>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</si>
  <si>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</si>
  <si>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</si>
  <si>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</si>
  <si>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</si>
  <si>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</si>
  <si>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</si>
  <si>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</si>
  <si>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</si>
  <si>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</si>
  <si>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</si>
  <si>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</si>
  <si>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</si>
  <si>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</si>
  <si>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</si>
  <si>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</si>
  <si>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</si>
  <si>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</si>
  <si>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</si>
  <si>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</si>
  <si>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</si>
  <si>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</si>
  <si>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</si>
  <si>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</si>
  <si>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</si>
  <si>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</si>
  <si>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</si>
  <si>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</si>
  <si>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</si>
  <si>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</si>
  <si>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</si>
  <si>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</si>
  <si>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</si>
  <si>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</si>
  <si>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</si>
  <si>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</si>
  <si>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</si>
  <si>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</si>
  <si>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</si>
  <si>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</si>
  <si>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</si>
  <si>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</si>
  <si>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</si>
  <si>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</si>
  <si>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</si>
  <si>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</si>
  <si>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</si>
  <si>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</si>
  <si>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</si>
  <si>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</si>
  <si>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</si>
  <si>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</si>
  <si>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</si>
  <si>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</si>
  <si>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</si>
  <si>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</si>
  <si>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</si>
  <si>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</si>
  <si>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</si>
  <si>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</si>
  <si>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</si>
  <si>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</si>
  <si>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</si>
  <si>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</si>
  <si>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</si>
  <si>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</si>
  <si>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</si>
  <si>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</si>
  <si>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</si>
  <si>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</si>
  <si>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</si>
  <si>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</si>
  <si>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</si>
  <si>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</si>
  <si>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</si>
  <si>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</si>
  <si>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</si>
  <si>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</si>
  <si>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</si>
  <si>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</si>
  <si>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</si>
  <si>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</si>
  <si>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</si>
  <si>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</si>
  <si>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</si>
  <si>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</si>
  <si>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</si>
  <si>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</si>
  <si>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</si>
  <si>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</si>
  <si>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</si>
  <si>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</si>
  <si>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</si>
  <si>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</si>
  <si>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</si>
  <si>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</si>
  <si>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</si>
  <si>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</si>
  <si>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</si>
  <si>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</si>
  <si>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</si>
  <si>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</si>
  <si>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</si>
  <si>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</si>
  <si>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</si>
  <si>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</si>
  <si>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</si>
  <si>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</si>
  <si>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</si>
  <si>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</si>
  <si>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</si>
  <si>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</si>
  <si>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</si>
  <si>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</si>
  <si>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</si>
  <si>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</si>
  <si>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</si>
  <si>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</si>
  <si>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</si>
  <si>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</si>
  <si>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</si>
  <si>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</si>
  <si>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</si>
  <si>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</si>
  <si>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</si>
  <si>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</si>
  <si>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</si>
  <si>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</si>
  <si>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</si>
  <si>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</si>
  <si>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</si>
  <si>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</si>
  <si>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</si>
  <si>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</si>
  <si>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</si>
  <si>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</si>
  <si>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</si>
  <si>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</si>
  <si>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</si>
  <si>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</si>
  <si>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</si>
  <si>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</si>
  <si>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</si>
  <si>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</si>
  <si>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</si>
  <si>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</si>
  <si>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</si>
  <si>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</si>
  <si>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</si>
  <si>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</si>
  <si>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</si>
  <si>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</si>
  <si>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</si>
  <si>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</si>
  <si>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</si>
  <si>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</si>
  <si>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</si>
  <si>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</si>
  <si>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</si>
  <si>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</si>
  <si>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</si>
  <si>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</si>
  <si>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</si>
  <si>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</si>
  <si>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</si>
  <si>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</si>
  <si>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</si>
  <si>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</si>
  <si>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</si>
  <si>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</si>
  <si>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</si>
  <si>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</si>
  <si>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</si>
  <si>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</si>
  <si>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</si>
  <si>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</si>
  <si>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</si>
  <si>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</si>
  <si>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</si>
  <si>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</si>
  <si>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</si>
  <si>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</si>
  <si>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</si>
  <si>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</si>
  <si>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</si>
  <si>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</si>
  <si>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</si>
  <si>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</si>
  <si>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</si>
  <si>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</si>
  <si>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</si>
  <si>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</si>
  <si>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</si>
  <si>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</si>
  <si>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</si>
  <si>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</si>
  <si>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</si>
  <si>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</si>
  <si>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</si>
  <si>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</si>
  <si>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</si>
  <si>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</si>
  <si>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</si>
  <si>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</si>
  <si>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</si>
  <si>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</si>
  <si>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</si>
  <si>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</si>
  <si>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</si>
  <si>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</si>
  <si>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</si>
  <si>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</si>
  <si>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</si>
  <si>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</si>
  <si>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</si>
  <si>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</si>
  <si>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</si>
  <si>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</si>
  <si>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</si>
  <si>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</si>
  <si>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</si>
  <si>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</si>
  <si>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</si>
  <si>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</si>
  <si>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</si>
  <si>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</si>
  <si>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</si>
  <si>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</si>
  <si>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</si>
  <si>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</si>
  <si>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</si>
  <si>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</si>
  <si>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</si>
  <si>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</si>
  <si>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</si>
  <si>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</si>
  <si>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</si>
  <si>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</si>
  <si>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</si>
  <si>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</si>
  <si>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</si>
  <si>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</si>
  <si>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</si>
  <si>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</si>
  <si>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</si>
  <si>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</si>
  <si>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</si>
  <si>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</si>
  <si>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</si>
  <si>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</si>
  <si>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</si>
  <si>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</si>
  <si>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</si>
  <si>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</si>
  <si>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</si>
  <si>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</si>
  <si>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</si>
  <si>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</si>
  <si>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</si>
  <si>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</si>
  <si>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</si>
  <si>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</si>
  <si>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</si>
  <si>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</si>
  <si>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</si>
  <si>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</si>
  <si>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</si>
  <si>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</si>
  <si>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</si>
  <si>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</si>
  <si>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</si>
  <si>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</si>
  <si>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</si>
  <si>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</si>
  <si>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</si>
  <si>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</si>
  <si>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</si>
  <si>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</si>
  <si>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</si>
  <si>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</si>
  <si>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</si>
  <si>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</si>
  <si>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</si>
  <si>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</si>
  <si>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</si>
  <si>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</si>
  <si>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</si>
  <si>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</si>
  <si>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</si>
  <si>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</si>
  <si>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</si>
  <si>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</si>
  <si>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</si>
  <si>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</si>
  <si>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</si>
  <si>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</si>
  <si>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</si>
  <si>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</si>
  <si>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</si>
  <si>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</si>
  <si>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</si>
  <si>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</si>
  <si>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</si>
  <si>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</si>
  <si>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</si>
  <si>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</si>
  <si>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</si>
  <si>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</si>
  <si>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</si>
  <si>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</si>
  <si>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</si>
  <si>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</si>
  <si>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</si>
  <si>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</si>
  <si>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</si>
  <si>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</si>
  <si>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</si>
  <si>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</si>
  <si>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</si>
  <si>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</si>
  <si>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</si>
  <si>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</si>
  <si>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</si>
  <si>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</si>
  <si>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</si>
  <si>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</si>
  <si>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</si>
  <si>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</si>
  <si>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</si>
  <si>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</si>
  <si>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</si>
  <si>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</si>
  <si>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</si>
  <si>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</si>
  <si>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</si>
  <si>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</si>
  <si>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</si>
  <si>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</si>
  <si>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</si>
  <si>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</si>
  <si>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</si>
  <si>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</si>
  <si>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</si>
  <si>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</si>
  <si>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</si>
  <si>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</si>
  <si>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</si>
  <si>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</si>
  <si>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</si>
  <si>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</si>
  <si>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</si>
  <si>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</si>
  <si>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</si>
  <si>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</si>
  <si>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</si>
  <si>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</si>
  <si>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</si>
  <si>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</si>
  <si>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</si>
  <si>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</si>
  <si>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</si>
  <si>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</si>
  <si>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</si>
  <si>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</si>
  <si>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</si>
  <si>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</si>
  <si>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</si>
  <si>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</si>
  <si>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</si>
  <si>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</si>
  <si>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</si>
  <si>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</si>
  <si>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</si>
  <si>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</si>
  <si>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</si>
  <si>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</si>
  <si>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</si>
  <si>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</si>
  <si>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</si>
  <si>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</si>
  <si>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</si>
  <si>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</si>
  <si>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</si>
  <si>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</si>
  <si>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</si>
  <si>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</si>
  <si>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</si>
  <si>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</si>
  <si>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</si>
  <si>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</si>
  <si>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</si>
  <si>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</si>
  <si>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</si>
  <si>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</si>
  <si>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</si>
  <si>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</si>
  <si>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</si>
  <si>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</si>
  <si>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</si>
  <si>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</si>
  <si>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</si>
  <si>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</si>
  <si>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</si>
  <si>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</si>
  <si>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</si>
  <si>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</si>
  <si>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</si>
  <si>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</si>
  <si>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</si>
  <si>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</si>
  <si>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</si>
  <si>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</si>
  <si>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</si>
  <si>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</si>
  <si>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</si>
  <si>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</si>
  <si>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</si>
  <si>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</si>
  <si>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</si>
  <si>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</si>
  <si>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</si>
  <si>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</si>
  <si>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</si>
  <si>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</si>
  <si>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</si>
  <si>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</si>
  <si>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</si>
  <si>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</si>
  <si>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</si>
  <si>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</si>
  <si>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</si>
  <si>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</si>
  <si>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</si>
  <si>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</si>
  <si>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</si>
  <si>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</si>
  <si>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</si>
  <si>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</si>
  <si>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</si>
  <si>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</si>
  <si>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</si>
  <si>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</si>
  <si>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</si>
  <si>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</si>
  <si>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</si>
  <si>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</si>
  <si>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</si>
  <si>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</si>
  <si>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</si>
  <si>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</si>
  <si>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</si>
  <si>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</si>
  <si>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</si>
  <si>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</si>
  <si>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</si>
  <si>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</si>
  <si>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</si>
  <si>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</si>
  <si>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</si>
  <si>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</si>
  <si>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</si>
  <si>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</si>
  <si>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</si>
  <si>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</si>
  <si>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</si>
  <si>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</si>
  <si>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</si>
  <si>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</si>
  <si>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</si>
  <si>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</si>
  <si>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</si>
  <si>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</si>
  <si>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</si>
  <si>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</si>
  <si>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</si>
  <si>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</si>
  <si>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</si>
  <si>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</si>
  <si>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</si>
  <si>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</si>
  <si>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</si>
  <si>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</si>
  <si>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</si>
  <si>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</si>
  <si>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</si>
  <si>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</si>
  <si>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</si>
  <si>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</si>
  <si>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</si>
  <si>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</si>
  <si>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</si>
  <si>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</si>
  <si>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</si>
  <si>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</si>
  <si>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</si>
  <si>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</si>
  <si>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</si>
  <si>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</si>
  <si>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</si>
  <si>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</si>
  <si>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</si>
  <si>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</si>
  <si>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</si>
  <si>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</si>
  <si>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</si>
  <si>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</si>
  <si>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</si>
  <si>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</si>
  <si>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</si>
  <si>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</si>
  <si>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</si>
  <si>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</si>
  <si>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</si>
  <si>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</si>
  <si>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</si>
  <si>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</si>
  <si>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</si>
  <si>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</si>
  <si>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</si>
  <si>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</si>
  <si>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</si>
  <si>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</si>
  <si>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</si>
  <si>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</si>
  <si>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</si>
  <si>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</si>
  <si>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</si>
  <si>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</si>
  <si>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</si>
  <si>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</si>
  <si>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</si>
  <si>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</si>
  <si>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</si>
  <si>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</si>
  <si>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</si>
  <si>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</si>
  <si>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</si>
  <si>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</si>
  <si>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</si>
  <si>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</si>
  <si>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</si>
  <si>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</si>
  <si>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</si>
  <si>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</si>
  <si>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</si>
  <si>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</si>
  <si>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</si>
  <si>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</si>
  <si>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</si>
  <si>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</si>
  <si>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</si>
  <si>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</si>
  <si>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</si>
  <si>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</si>
  <si>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</si>
  <si>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</si>
  <si>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</si>
  <si>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</si>
  <si>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</si>
  <si>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</si>
  <si>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</si>
  <si>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</si>
  <si>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</si>
  <si>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</si>
  <si>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</si>
  <si>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</si>
  <si>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</si>
  <si>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</si>
  <si>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</si>
  <si>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</si>
  <si>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</si>
  <si>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</si>
  <si>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</si>
  <si>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</si>
  <si>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</si>
  <si>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</si>
  <si>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</si>
  <si>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</si>
  <si>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</si>
  <si>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</si>
  <si>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</si>
  <si>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</si>
  <si>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</si>
  <si>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</si>
  <si>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</si>
  <si>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</si>
  <si>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</si>
  <si>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</si>
  <si>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</si>
  <si>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</si>
  <si>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</si>
  <si>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</si>
  <si>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</si>
  <si>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</si>
  <si>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</si>
  <si>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</si>
  <si>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</si>
  <si>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</si>
  <si>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</si>
  <si>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</si>
  <si>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</si>
  <si>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</si>
  <si>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</si>
  <si>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</si>
  <si>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</si>
  <si>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</si>
  <si>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</si>
  <si>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</si>
  <si>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</si>
  <si>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</si>
  <si>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</si>
  <si>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</si>
  <si>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</si>
  <si>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</si>
  <si>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</si>
  <si>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</si>
  <si>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</si>
  <si>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</si>
  <si>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</si>
  <si>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</si>
  <si>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</si>
  <si>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</si>
  <si>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</si>
  <si>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</si>
  <si>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</si>
  <si>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</si>
  <si>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</si>
  <si>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</si>
  <si>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</si>
  <si>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</si>
  <si>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</si>
  <si>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</si>
  <si>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</si>
  <si>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</si>
  <si>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</si>
  <si>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</si>
  <si>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</si>
  <si>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</si>
  <si>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</si>
  <si>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</si>
  <si>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</si>
  <si>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</si>
  <si>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</si>
  <si>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</si>
  <si>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</si>
  <si>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</si>
  <si>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</si>
  <si>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</si>
  <si>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</si>
  <si>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</si>
  <si>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</si>
  <si>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</si>
  <si>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</si>
  <si>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</si>
  <si>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</si>
  <si>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</si>
  <si>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</si>
  <si>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</si>
  <si>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</si>
  <si>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</si>
  <si>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</si>
  <si>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</si>
  <si>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</si>
  <si>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</si>
  <si>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</si>
  <si>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</si>
  <si>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</si>
  <si>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</si>
  <si>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</si>
  <si>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</si>
  <si>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</si>
  <si>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</si>
  <si>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</si>
  <si>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</si>
  <si>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</si>
  <si>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</si>
  <si>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</si>
  <si>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</si>
  <si>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</si>
  <si>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</si>
  <si>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</si>
  <si>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</si>
  <si>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</si>
  <si>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</si>
  <si>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</si>
  <si>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</si>
  <si>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</si>
  <si>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</si>
  <si>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</si>
  <si>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</si>
  <si>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</si>
  <si>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</si>
  <si>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</si>
  <si>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</si>
  <si>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</si>
  <si>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</si>
  <si>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</si>
  <si>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</si>
  <si>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</si>
  <si>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</si>
  <si>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</si>
  <si>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</si>
  <si>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</si>
  <si>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</si>
  <si>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</si>
  <si>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</si>
  <si>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</si>
  <si>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</si>
  <si>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</si>
  <si>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</si>
  <si>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</si>
  <si>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</si>
  <si>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</si>
  <si>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</si>
  <si>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</si>
  <si>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</si>
  <si>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</si>
  <si>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</si>
  <si>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</si>
  <si>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</si>
  <si>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</si>
  <si>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</si>
  <si>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</si>
  <si>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</si>
  <si>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</si>
  <si>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</si>
  <si>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</si>
  <si>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</si>
  <si>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</si>
  <si>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</si>
  <si>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</si>
  <si>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</si>
  <si>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</si>
  <si>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</si>
  <si>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</si>
  <si>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</si>
  <si>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</si>
  <si>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</si>
  <si>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</si>
  <si>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</si>
  <si>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</si>
  <si>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</si>
  <si>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</si>
  <si>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</si>
  <si>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</si>
  <si>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</si>
  <si>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</si>
  <si>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</si>
  <si>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</si>
  <si>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</si>
  <si>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</si>
  <si>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</si>
  <si>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</si>
  <si>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</si>
  <si>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</si>
  <si>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</si>
  <si>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</si>
  <si>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</si>
  <si>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</si>
  <si>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</si>
  <si>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</si>
  <si>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</si>
  <si>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</si>
  <si>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</si>
  <si>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</si>
  <si>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</si>
  <si>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</si>
  <si>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</si>
  <si>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</si>
  <si>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</si>
  <si>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</si>
  <si>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</si>
  <si>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</si>
  <si>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</si>
  <si>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</si>
  <si>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</si>
  <si>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</si>
  <si>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</si>
  <si>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</si>
  <si>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</si>
  <si>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</si>
  <si>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</si>
  <si>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</si>
  <si>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</si>
  <si>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</si>
  <si>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</si>
  <si>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</si>
  <si>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</si>
  <si>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</si>
  <si>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</si>
  <si>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</si>
  <si>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</si>
  <si>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</si>
  <si>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</si>
  <si>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</si>
  <si>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</si>
  <si>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</si>
  <si>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</si>
  <si>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</si>
  <si>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</si>
  <si>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</si>
  <si>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</si>
  <si>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</si>
  <si>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</si>
  <si>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</si>
  <si>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</si>
  <si>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</si>
  <si>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</si>
  <si>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</si>
  <si>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</si>
  <si>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</si>
  <si>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</si>
  <si>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</si>
  <si>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</si>
  <si>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</si>
  <si>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</si>
  <si>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</si>
  <si>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</si>
  <si>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</si>
  <si>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</si>
  <si>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</si>
  <si>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</si>
  <si>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</si>
  <si>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</si>
  <si>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</si>
  <si>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</si>
  <si>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</si>
  <si>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</si>
  <si>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</si>
  <si>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</si>
  <si>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</si>
  <si>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</si>
  <si>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</si>
  <si>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</si>
  <si>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</si>
  <si>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</si>
  <si>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</si>
  <si>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</si>
  <si>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</si>
  <si>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</si>
  <si>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</si>
  <si>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</si>
  <si>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</si>
  <si>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</si>
  <si>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</si>
  <si>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</si>
  <si>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</si>
  <si>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</si>
  <si>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</si>
  <si>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</si>
  <si>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</si>
  <si>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</si>
  <si>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</si>
  <si>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</si>
  <si>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</si>
  <si>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</si>
  <si>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</si>
  <si>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</si>
  <si>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</si>
  <si>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</si>
  <si>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</si>
  <si>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</si>
  <si>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</si>
  <si>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</si>
  <si>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</si>
  <si>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</si>
  <si>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</si>
  <si>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</si>
  <si>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</si>
  <si>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</si>
  <si>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</si>
  <si>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</si>
  <si>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</si>
  <si>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</si>
  <si>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</si>
  <si>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</si>
  <si>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</si>
  <si>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</si>
  <si>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</si>
  <si>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</si>
  <si>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</si>
  <si>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</si>
  <si>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</si>
  <si>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</si>
  <si>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</si>
  <si>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</si>
  <si>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</si>
  <si>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</si>
  <si>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</si>
  <si>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</si>
  <si>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</si>
  <si>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</si>
  <si>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</si>
  <si>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</si>
  <si>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</si>
  <si>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</si>
  <si>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</si>
  <si>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</si>
  <si>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</si>
  <si>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</si>
  <si>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</si>
  <si>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</si>
  <si>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</si>
  <si>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</si>
  <si>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</si>
  <si>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</si>
  <si>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</si>
  <si>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</si>
  <si>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</si>
  <si>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</si>
  <si>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</si>
  <si>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</si>
  <si>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</si>
  <si>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</si>
  <si>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</si>
  <si>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</si>
  <si>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</si>
  <si>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</si>
  <si>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</si>
  <si>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</si>
  <si>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</si>
  <si>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</si>
  <si>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</si>
  <si>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</si>
  <si>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</si>
  <si>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</si>
  <si>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</si>
  <si>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</si>
  <si>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</si>
  <si>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</si>
  <si>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</si>
  <si>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</si>
  <si>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</si>
  <si>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</si>
  <si>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</si>
  <si>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</si>
  <si>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</si>
  <si>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</si>
  <si>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</si>
  <si>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</si>
  <si>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</si>
  <si>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</si>
  <si>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</si>
  <si>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</si>
  <si>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</si>
  <si>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</si>
  <si>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</si>
  <si>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</si>
  <si>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</si>
  <si>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</si>
  <si>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</si>
  <si>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</si>
  <si>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</si>
  <si>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</si>
  <si>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</si>
  <si>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</si>
  <si>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</si>
  <si>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</si>
  <si>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</si>
  <si>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</si>
  <si>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</si>
  <si>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</si>
  <si>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</si>
  <si>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</si>
  <si>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</si>
  <si>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</si>
  <si>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</si>
  <si>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</si>
  <si>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</si>
  <si>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</si>
  <si>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</si>
  <si>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</si>
  <si>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</si>
  <si>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</si>
  <si>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</si>
  <si>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</si>
  <si>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</si>
  <si>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</si>
  <si>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</si>
  <si>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</si>
  <si>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</si>
  <si>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</si>
  <si>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</si>
  <si>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</si>
  <si>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</si>
  <si>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</si>
  <si>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</si>
  <si>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</si>
  <si>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</si>
  <si>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</si>
  <si>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</si>
  <si>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</si>
  <si>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</si>
  <si>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</si>
  <si>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</si>
  <si>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</si>
  <si>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</si>
  <si>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</si>
  <si>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</si>
  <si>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</si>
  <si>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</si>
  <si>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</si>
  <si>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</si>
  <si>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</si>
  <si>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</si>
  <si>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</si>
  <si>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</si>
  <si>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</si>
  <si>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</si>
  <si>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</si>
  <si>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</si>
  <si>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</si>
  <si>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</si>
  <si>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</si>
  <si>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</si>
  <si>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</si>
  <si>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</si>
  <si>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</si>
  <si>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</si>
  <si>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</si>
  <si>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</si>
  <si>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</si>
  <si>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</si>
  <si>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</si>
  <si>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</si>
  <si>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</si>
  <si>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</si>
  <si>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</si>
  <si>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</si>
  <si>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</si>
  <si>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</si>
  <si>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</si>
  <si>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</si>
  <si>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</si>
  <si>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</si>
  <si>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</si>
  <si>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</si>
  <si>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</si>
  <si>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</si>
  <si>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</si>
  <si>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</si>
  <si>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</si>
  <si>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</si>
  <si>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</si>
  <si>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</si>
  <si>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</si>
  <si>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</si>
  <si>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</si>
  <si>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</si>
  <si>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</si>
  <si>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</si>
  <si>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</si>
  <si>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</si>
  <si>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</si>
  <si>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</si>
  <si>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</si>
  <si>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</si>
  <si>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</si>
  <si>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</si>
  <si>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</si>
  <si>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</si>
  <si>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</si>
  <si>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</si>
  <si>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</si>
  <si>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</si>
  <si>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</si>
  <si>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</si>
  <si>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</si>
  <si>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</si>
  <si>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</si>
  <si>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</si>
  <si>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</si>
  <si>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</si>
  <si>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</si>
  <si>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</si>
  <si>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</si>
  <si>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</si>
  <si>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</si>
  <si>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</si>
  <si>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</si>
  <si>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</si>
  <si>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</si>
  <si>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</si>
  <si>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</si>
  <si>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</si>
  <si>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</si>
  <si>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</si>
  <si>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</si>
  <si>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</si>
  <si>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</si>
  <si>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</si>
  <si>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</si>
  <si>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</si>
  <si>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</si>
  <si>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</si>
  <si>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</si>
  <si>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</si>
  <si>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</si>
  <si>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</si>
  <si>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</si>
  <si>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</si>
  <si>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</si>
  <si>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</si>
  <si>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</si>
  <si>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</si>
  <si>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</si>
  <si>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</si>
  <si>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</si>
  <si>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</si>
  <si>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</si>
  <si>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</si>
  <si>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</si>
  <si>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</si>
  <si>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</si>
  <si>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</si>
  <si>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</si>
  <si>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</si>
  <si>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</si>
  <si>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</si>
  <si>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</si>
  <si>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</si>
  <si>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</si>
  <si>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</si>
  <si>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</si>
  <si>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</si>
  <si>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</si>
  <si>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</si>
  <si>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</si>
  <si>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</si>
  <si>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</si>
  <si>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</si>
  <si>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</si>
  <si>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</si>
  <si>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</si>
  <si>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</si>
  <si>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</si>
  <si>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</si>
  <si>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</si>
  <si>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</si>
  <si>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</si>
  <si>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</si>
  <si>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</si>
  <si>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</si>
  <si>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</si>
  <si>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</si>
  <si>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</si>
  <si>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</si>
  <si>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</si>
  <si>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</si>
  <si>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</si>
  <si>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</si>
  <si>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</si>
  <si>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</si>
  <si>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</si>
  <si>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</si>
  <si>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</si>
  <si>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</si>
  <si>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</si>
  <si>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</si>
  <si>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</si>
  <si>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</si>
  <si>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</si>
  <si>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</si>
  <si>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</si>
  <si>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</si>
  <si>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</si>
  <si>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</si>
  <si>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</si>
  <si>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</si>
  <si>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</si>
  <si>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</si>
  <si>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</si>
  <si>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</si>
  <si>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</si>
  <si>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</si>
  <si>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</si>
  <si>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</si>
  <si>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</si>
  <si>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</si>
  <si>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</si>
  <si>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</si>
  <si>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</si>
  <si>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</si>
  <si>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</si>
  <si>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</si>
  <si>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</si>
  <si>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</si>
  <si>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</si>
  <si>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</si>
  <si>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</si>
  <si>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</si>
  <si>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</si>
  <si>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</si>
  <si>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</si>
  <si>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</si>
  <si>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</si>
  <si>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</si>
  <si>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</si>
  <si>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</si>
  <si>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</si>
  <si>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</si>
  <si>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</si>
  <si>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</si>
  <si>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</si>
  <si>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</si>
  <si>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</si>
  <si>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</si>
  <si>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</si>
  <si>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</si>
  <si>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</si>
  <si>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</si>
  <si>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</si>
  <si>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</si>
  <si>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</si>
  <si>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</si>
  <si>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</si>
  <si>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</si>
  <si>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</si>
  <si>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</si>
  <si>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</si>
  <si>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</si>
  <si>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</si>
  <si>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</si>
  <si>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</si>
  <si>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</si>
  <si>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</si>
  <si>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</si>
  <si>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</si>
  <si>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</si>
  <si>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</si>
  <si>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</si>
  <si>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</si>
  <si>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</si>
  <si>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</si>
  <si>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</si>
  <si>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</si>
  <si>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</si>
  <si>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</si>
  <si>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</si>
  <si>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</si>
  <si>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</si>
  <si>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</si>
  <si>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</si>
  <si>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</si>
  <si>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</si>
  <si>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</si>
  <si>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</si>
  <si>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</si>
  <si>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</si>
  <si>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</si>
  <si>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</si>
  <si>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</si>
  <si>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</si>
  <si>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</si>
  <si>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</si>
  <si>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</si>
  <si>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</si>
  <si>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</si>
  <si>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</si>
  <si>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</si>
  <si>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</si>
  <si>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</si>
  <si>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</si>
  <si>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</si>
  <si>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</si>
  <si>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</si>
  <si>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</si>
  <si>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</si>
  <si>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</si>
  <si>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</si>
  <si>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</si>
  <si>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</si>
  <si>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</si>
  <si>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</si>
  <si>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</si>
  <si>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</si>
  <si>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</si>
  <si>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</si>
  <si>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</si>
  <si>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</si>
  <si>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</si>
  <si>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</si>
  <si>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</si>
  <si>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</si>
  <si>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</si>
  <si>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</si>
  <si>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</si>
  <si>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</si>
  <si>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</si>
  <si>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</si>
  <si>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</si>
  <si>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</si>
  <si>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</si>
  <si>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</si>
  <si>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</si>
  <si>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</si>
  <si>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</si>
  <si>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</si>
  <si>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</si>
  <si>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</si>
  <si>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</si>
  <si>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</si>
  <si>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</si>
  <si>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</si>
  <si>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</si>
  <si>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</si>
  <si>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</si>
  <si>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</si>
  <si>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</si>
  <si>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</si>
  <si>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</si>
  <si>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</si>
  <si>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</si>
  <si>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</si>
  <si>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</si>
  <si>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</si>
  <si>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</si>
  <si>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</si>
  <si>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</si>
  <si>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</si>
  <si>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</si>
  <si>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</si>
  <si>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</si>
  <si>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</si>
  <si>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</si>
  <si>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</si>
  <si>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</si>
  <si>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</si>
  <si>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</si>
  <si>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</si>
  <si>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</si>
  <si>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</si>
  <si>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</si>
  <si>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</si>
  <si>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</si>
  <si>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</si>
  <si>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</si>
  <si>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</si>
  <si>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</si>
  <si>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</si>
  <si>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</si>
  <si>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</si>
  <si>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</si>
  <si>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</si>
  <si>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</si>
  <si>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</si>
  <si>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</si>
  <si>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</si>
  <si>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</si>
  <si>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</si>
  <si>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</si>
  <si>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</si>
  <si>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</si>
  <si>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</si>
  <si>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</si>
  <si>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</si>
  <si>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</si>
  <si>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</si>
  <si>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</si>
  <si>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</si>
  <si>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</si>
  <si>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</si>
  <si>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</si>
  <si>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</si>
  <si>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</si>
  <si>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</si>
  <si>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</si>
  <si>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</si>
  <si>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</si>
  <si>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</si>
  <si>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</si>
  <si>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</si>
  <si>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</si>
  <si>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</si>
  <si>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</si>
  <si>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</si>
  <si>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</si>
  <si>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</si>
  <si>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</si>
  <si>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</si>
  <si>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</si>
  <si>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</si>
  <si>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</si>
  <si>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</si>
  <si>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</si>
  <si>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</si>
  <si>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</si>
  <si>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</si>
  <si>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</si>
  <si>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</si>
  <si>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</si>
  <si>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</si>
  <si>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</si>
  <si>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</si>
  <si>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</si>
  <si>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</si>
  <si>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</si>
  <si>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</si>
  <si>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</si>
  <si>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</si>
  <si>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</si>
  <si>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</si>
  <si>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</si>
  <si>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</si>
  <si>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</si>
  <si>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</si>
  <si>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</si>
  <si>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</si>
  <si>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</si>
  <si>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</si>
  <si>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</si>
  <si>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</si>
  <si>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</si>
  <si>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</si>
  <si>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</si>
  <si>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</si>
  <si>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</si>
  <si>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</si>
  <si>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</si>
  <si>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</si>
  <si>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</si>
  <si>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</si>
  <si>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</si>
  <si>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</si>
  <si>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</si>
  <si>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</si>
  <si>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</si>
  <si>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</si>
  <si>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</si>
  <si>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</si>
  <si>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</si>
  <si>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</si>
  <si>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</si>
  <si>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</si>
  <si>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</si>
  <si>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</si>
  <si>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</si>
  <si>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</si>
  <si>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</si>
  <si>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</si>
  <si>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</si>
  <si>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</si>
  <si>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</si>
  <si>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</si>
  <si>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</si>
  <si>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</si>
  <si>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</si>
  <si>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</si>
  <si>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</si>
  <si>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</si>
  <si>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</si>
  <si>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</si>
  <si>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</si>
  <si>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</si>
  <si>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</si>
  <si>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</si>
  <si>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</si>
  <si>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</si>
  <si>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</si>
  <si>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</si>
  <si>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</si>
  <si>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</si>
  <si>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</si>
  <si>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</si>
  <si>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</si>
  <si>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</si>
  <si>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</si>
  <si>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</si>
  <si>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</si>
  <si>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</si>
  <si>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</si>
  <si>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</si>
  <si>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</si>
  <si>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</si>
  <si>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</si>
  <si>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</si>
  <si>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</si>
  <si>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</si>
  <si>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</si>
  <si>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</si>
  <si>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</si>
  <si>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</si>
  <si>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</si>
  <si>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</si>
  <si>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</si>
  <si>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</si>
  <si>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</si>
  <si>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</si>
  <si>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</si>
  <si>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</si>
  <si>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</si>
  <si>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</si>
  <si>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</si>
  <si>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</si>
  <si>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</si>
  <si>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</si>
  <si>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</si>
  <si>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</si>
  <si>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</si>
  <si>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</si>
  <si>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</si>
  <si>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</si>
  <si>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</si>
  <si>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</si>
  <si>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</si>
  <si>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</si>
  <si>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</si>
  <si>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</si>
  <si>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</si>
  <si>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</si>
  <si>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</si>
  <si>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</si>
  <si>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</si>
  <si>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</si>
  <si>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</si>
  <si>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</si>
  <si>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</si>
  <si>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</si>
  <si>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</si>
  <si>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</si>
  <si>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</si>
  <si>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</si>
  <si>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</si>
  <si>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</si>
  <si>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</si>
  <si>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</si>
  <si>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</si>
  <si>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</si>
  <si>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</si>
  <si>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</si>
  <si>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</si>
  <si>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</si>
  <si>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</si>
  <si>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</si>
  <si>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</si>
  <si>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</si>
  <si>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</si>
  <si>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</si>
  <si>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</si>
  <si>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</si>
  <si>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</si>
  <si>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</si>
  <si>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</si>
  <si>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</si>
  <si>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</si>
  <si>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</si>
  <si>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</si>
  <si>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</si>
  <si>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</si>
  <si>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</si>
  <si>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</si>
  <si>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</si>
  <si>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</si>
  <si>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</si>
  <si>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</si>
  <si>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</si>
  <si>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</si>
  <si>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</si>
  <si>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</si>
  <si>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</si>
  <si>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</si>
  <si>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</si>
  <si>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</si>
  <si>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</si>
  <si>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</si>
  <si>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</si>
  <si>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</si>
  <si>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</si>
  <si>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</si>
  <si>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</si>
  <si>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</si>
  <si>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</si>
  <si>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</si>
  <si>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</si>
  <si>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</si>
  <si>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</si>
  <si>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</si>
  <si>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</si>
  <si>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</si>
  <si>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</si>
  <si>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</si>
  <si>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</si>
  <si>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</si>
  <si>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</si>
  <si>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</si>
  <si>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</si>
  <si>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</si>
  <si>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</si>
  <si>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</si>
  <si>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</si>
  <si>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</si>
  <si>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</si>
  <si>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</si>
  <si>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</si>
  <si>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</si>
  <si>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</si>
  <si>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</si>
  <si>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</si>
  <si>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</si>
  <si>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</si>
  <si>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</si>
  <si>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</si>
  <si>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</si>
  <si>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</si>
  <si>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</si>
  <si>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</si>
  <si>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</si>
  <si>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</si>
  <si>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</si>
  <si>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</si>
  <si>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</si>
  <si>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</si>
  <si>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</si>
  <si>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</si>
  <si>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</si>
  <si>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</si>
  <si>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</si>
  <si>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</si>
  <si>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</si>
  <si>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</si>
  <si>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</si>
  <si>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</si>
  <si>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</si>
  <si>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</si>
  <si>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</si>
  <si>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</si>
  <si>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</si>
  <si>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</si>
  <si>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</si>
  <si>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</si>
  <si>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</si>
  <si>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</si>
  <si>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</si>
  <si>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</si>
  <si>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</si>
  <si>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</si>
  <si>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</si>
  <si>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</si>
  <si>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</si>
  <si>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</si>
  <si>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</si>
  <si>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</si>
  <si>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</si>
  <si>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</si>
  <si>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</si>
  <si>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</si>
  <si>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</si>
  <si>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</si>
  <si>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</si>
  <si>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</si>
  <si>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</si>
  <si>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</si>
  <si>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</si>
  <si>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</si>
  <si>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</si>
  <si>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</si>
  <si>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</si>
  <si>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</si>
  <si>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</si>
  <si>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</si>
  <si>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</si>
  <si>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</si>
  <si>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</si>
  <si>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</si>
  <si>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</si>
  <si>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</si>
  <si>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</si>
  <si>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</si>
  <si>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</si>
  <si>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</si>
  <si>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</si>
  <si>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</si>
  <si>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</si>
  <si>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</si>
  <si>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</si>
  <si>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</si>
  <si>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</si>
  <si>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</si>
  <si>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</si>
  <si>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</si>
  <si>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</si>
  <si>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</si>
  <si>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</si>
  <si>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</si>
  <si>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</si>
  <si>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</si>
  <si>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</si>
  <si>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</si>
  <si>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</si>
  <si>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</si>
  <si>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</si>
  <si>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</si>
  <si>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</si>
  <si>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</si>
  <si>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</si>
  <si>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</si>
  <si>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</si>
  <si>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</si>
  <si>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</si>
  <si>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</si>
  <si>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</si>
  <si>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</si>
  <si>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</si>
  <si>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</si>
  <si>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</si>
  <si>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</si>
  <si>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</si>
  <si>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</si>
  <si>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</si>
  <si>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</si>
  <si>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</si>
  <si>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</si>
  <si>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</si>
  <si>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</si>
  <si>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</si>
  <si>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</si>
  <si>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</si>
  <si>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</si>
  <si>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</si>
  <si>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</si>
  <si>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</si>
  <si>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</si>
  <si>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</si>
  <si>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</si>
  <si>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</si>
  <si>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</si>
  <si>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</si>
  <si>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</si>
  <si>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</si>
  <si>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</si>
  <si>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</si>
  <si>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</si>
  <si>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</si>
  <si>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</si>
  <si>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</si>
  <si>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</si>
  <si>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</si>
  <si>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</si>
  <si>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</si>
  <si>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</si>
  <si>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</si>
  <si>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</si>
  <si>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</si>
  <si>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</si>
  <si>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</si>
  <si>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</si>
  <si>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</si>
  <si>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</si>
  <si>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</si>
  <si>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</si>
  <si>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</si>
  <si>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</si>
  <si>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</si>
  <si>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</si>
  <si>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</si>
  <si>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</si>
  <si>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</si>
  <si>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</si>
  <si>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</si>
  <si>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</si>
  <si>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</si>
  <si>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</si>
  <si>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</si>
  <si>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</si>
  <si>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</si>
  <si>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</si>
  <si>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</si>
  <si>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</si>
  <si>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</si>
  <si>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</si>
  <si>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</si>
  <si>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</si>
  <si>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</si>
  <si>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</si>
  <si>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</si>
  <si>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</si>
  <si>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</si>
  <si>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</si>
  <si>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</si>
  <si>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</si>
  <si>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</si>
  <si>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</si>
  <si>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</si>
  <si>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</si>
  <si>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</si>
  <si>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</si>
  <si>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</si>
  <si>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</si>
  <si>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</si>
  <si>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</si>
  <si>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</si>
  <si>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</si>
  <si>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</si>
  <si>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</si>
  <si>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</si>
  <si>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</si>
  <si>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</si>
  <si>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</si>
  <si>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</si>
  <si>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</si>
  <si>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</si>
  <si>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</si>
  <si>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</si>
  <si>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</si>
  <si>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</si>
  <si>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</si>
  <si>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</si>
  <si>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</si>
  <si>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</si>
  <si>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</si>
  <si>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</si>
  <si>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</si>
  <si>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</si>
  <si>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</si>
  <si>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</si>
  <si>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</si>
  <si>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</si>
  <si>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</si>
  <si>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</si>
  <si>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</si>
  <si>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</si>
  <si>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</si>
  <si>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</si>
  <si>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</si>
  <si>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</si>
  <si>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</si>
  <si>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</si>
  <si>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</si>
  <si>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</si>
  <si>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</si>
  <si>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</si>
  <si>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</si>
  <si>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</si>
  <si>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</si>
  <si>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</si>
  <si>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</si>
  <si>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</si>
  <si>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</si>
  <si>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</si>
  <si>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</si>
  <si>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</si>
  <si>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</si>
  <si>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</si>
  <si>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</si>
  <si>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</si>
  <si>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</si>
  <si>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</si>
  <si>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</si>
  <si>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</si>
  <si>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</si>
  <si>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</si>
  <si>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</si>
  <si>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</si>
  <si>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</si>
  <si>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</si>
  <si>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</si>
  <si>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</si>
  <si>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</si>
  <si>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</si>
  <si>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</si>
  <si>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</si>
  <si>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</si>
  <si>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</si>
  <si>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</si>
  <si>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</si>
  <si>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</si>
  <si>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</si>
  <si>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</si>
  <si>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</si>
  <si>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</si>
  <si>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</si>
  <si>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</si>
  <si>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</si>
  <si>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</si>
  <si>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</si>
  <si>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</si>
  <si>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</si>
  <si>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</si>
  <si>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</si>
  <si>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</si>
  <si>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</si>
  <si>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</si>
  <si>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</si>
  <si>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</si>
  <si>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</si>
  <si>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</si>
  <si>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</si>
  <si>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</si>
  <si>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</si>
  <si>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</si>
  <si>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</si>
  <si>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</si>
  <si>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</si>
  <si>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</si>
  <si>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</si>
  <si>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</si>
  <si>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</si>
  <si>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</si>
  <si>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</si>
  <si>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</si>
  <si>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</si>
  <si>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</si>
  <si>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</si>
  <si>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</si>
  <si>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</si>
  <si>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</si>
  <si>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</si>
  <si>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</si>
  <si>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</si>
  <si>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</si>
  <si>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</si>
  <si>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</si>
  <si>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</si>
  <si>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</si>
  <si>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</si>
  <si>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</si>
  <si>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</si>
  <si>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</si>
  <si>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</si>
  <si>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</si>
  <si>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</si>
  <si>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</si>
  <si>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</si>
  <si>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</si>
  <si>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</si>
  <si>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</si>
  <si>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</si>
  <si>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</si>
  <si>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</si>
  <si>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</si>
  <si>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</si>
  <si>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</si>
  <si>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</si>
  <si>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</si>
  <si>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</si>
  <si>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</si>
  <si>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</si>
  <si>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</si>
  <si>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</si>
  <si>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</si>
  <si>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</si>
  <si>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</si>
  <si>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</si>
  <si>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</si>
  <si>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</si>
  <si>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</si>
  <si>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</si>
  <si>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</si>
  <si>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</si>
  <si>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</si>
  <si>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</si>
  <si>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</si>
  <si>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</si>
  <si>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</si>
  <si>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</si>
  <si>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</si>
  <si>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</si>
  <si>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</si>
  <si>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</si>
  <si>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</si>
  <si>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</si>
  <si>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</si>
  <si>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</si>
  <si>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</si>
  <si>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</si>
  <si>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</si>
  <si>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</si>
  <si>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</si>
  <si>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</si>
  <si>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</si>
  <si>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</si>
  <si>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</si>
  <si>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</si>
  <si>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</si>
  <si>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</si>
  <si>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</si>
  <si>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</si>
  <si>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</si>
  <si>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</si>
  <si>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</si>
  <si>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</si>
  <si>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</si>
  <si>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</si>
  <si>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</si>
  <si>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</si>
  <si>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</si>
  <si>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</si>
  <si>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</si>
  <si>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</si>
  <si>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</si>
  <si>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</si>
  <si>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</si>
  <si>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</si>
  <si>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</si>
  <si>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</si>
  <si>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</si>
  <si>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</si>
  <si>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</si>
  <si>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</si>
  <si>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</si>
  <si>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</si>
  <si>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</si>
  <si>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</si>
  <si>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</si>
  <si>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</si>
  <si>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</si>
  <si>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</si>
  <si>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</si>
  <si>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</si>
  <si>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</si>
  <si>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</si>
  <si>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</si>
  <si>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</si>
  <si>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</si>
  <si>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</si>
  <si>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</si>
  <si>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</si>
  <si>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</si>
  <si>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</si>
  <si>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</si>
  <si>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</si>
  <si>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</si>
  <si>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</si>
  <si>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</si>
  <si>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</si>
  <si>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</si>
  <si>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</si>
  <si>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</si>
  <si>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</si>
  <si>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</si>
  <si>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</si>
  <si>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</si>
  <si>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</si>
  <si>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</si>
  <si>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</si>
  <si>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</si>
  <si>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</si>
  <si>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</si>
  <si>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</si>
  <si>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</si>
  <si>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</si>
  <si>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</si>
  <si>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</si>
  <si>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</si>
  <si>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</si>
  <si>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</si>
  <si>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</si>
  <si>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</si>
  <si>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</si>
  <si>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</si>
  <si>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</si>
  <si>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</si>
  <si>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</si>
  <si>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</si>
  <si>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</si>
  <si>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</si>
  <si>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</si>
  <si>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</si>
  <si>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</si>
  <si>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</si>
  <si>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</si>
  <si>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</si>
  <si>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</si>
  <si>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</si>
  <si>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</si>
  <si>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</si>
  <si>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</si>
  <si>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</si>
  <si>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</si>
  <si>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</si>
  <si>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</si>
  <si>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</si>
  <si>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</si>
  <si>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</si>
  <si>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</si>
  <si>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</si>
  <si>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</si>
  <si>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</si>
  <si>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</si>
  <si>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</si>
  <si>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</si>
  <si>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</si>
  <si>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</si>
  <si>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</si>
  <si>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</si>
  <si>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</si>
  <si>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</si>
  <si>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</si>
  <si>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</si>
  <si>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</si>
  <si>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</si>
  <si>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</si>
  <si>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</si>
  <si>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</si>
  <si>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</si>
  <si>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</si>
  <si>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</si>
  <si>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</si>
  <si>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</si>
  <si>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</si>
  <si>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</si>
  <si>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</si>
  <si>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</si>
  <si>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</si>
  <si>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</si>
  <si>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</si>
  <si>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</si>
  <si>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</si>
  <si>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</si>
  <si>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</si>
  <si>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</si>
  <si>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</si>
  <si>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</si>
  <si>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</si>
  <si>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</si>
  <si>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</si>
  <si>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</si>
  <si>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</si>
  <si>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</si>
  <si>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</si>
  <si>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</si>
  <si>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</si>
  <si>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</si>
  <si>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</si>
  <si>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</si>
  <si>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</si>
  <si>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</si>
  <si>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</si>
  <si>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</si>
  <si>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</si>
  <si>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</si>
  <si>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</si>
  <si>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</si>
  <si>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</si>
  <si>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</si>
  <si>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</si>
  <si>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</si>
  <si>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</si>
  <si>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</si>
  <si>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</si>
  <si>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</si>
  <si>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</si>
  <si>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</si>
  <si>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</si>
  <si>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</si>
  <si>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</si>
  <si>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</si>
  <si>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</si>
  <si>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</si>
  <si>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</si>
  <si>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</si>
  <si>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</si>
  <si>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</si>
  <si>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</si>
  <si>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</si>
  <si>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</si>
  <si>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</si>
  <si>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</si>
  <si>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</si>
  <si>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</si>
  <si>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</si>
  <si>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</si>
  <si>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</si>
  <si>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</si>
  <si>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</si>
  <si>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</si>
  <si>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</si>
  <si>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</si>
  <si>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</si>
  <si>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</si>
  <si>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</si>
  <si>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</si>
  <si>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</si>
  <si>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</si>
  <si>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</si>
  <si>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</si>
  <si>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</si>
  <si>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</si>
  <si>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</si>
  <si>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</si>
  <si>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</si>
  <si>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</si>
  <si>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</si>
  <si>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</si>
  <si>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</si>
  <si>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</si>
  <si>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</si>
  <si>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</si>
  <si>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</si>
  <si>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</si>
  <si>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</si>
  <si>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</si>
  <si>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</si>
  <si>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</si>
  <si>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</si>
  <si>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</si>
  <si>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</si>
  <si>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</si>
  <si>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</si>
  <si>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</si>
  <si>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</si>
  <si>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</si>
  <si>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</si>
  <si>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</si>
  <si>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</si>
  <si>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</si>
  <si>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</si>
  <si>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</si>
  <si>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</si>
  <si>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</si>
  <si>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</si>
  <si>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</si>
  <si>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</si>
  <si>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</si>
  <si>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</si>
  <si>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</si>
  <si>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</si>
  <si>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</si>
  <si>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</si>
  <si>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</si>
  <si>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</si>
  <si>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</si>
  <si>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</si>
  <si>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</si>
  <si>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</si>
  <si>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</si>
  <si>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</si>
  <si>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</si>
  <si>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</si>
  <si>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</si>
  <si>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</si>
  <si>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</si>
  <si>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</si>
  <si>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</si>
  <si>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</si>
  <si>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</si>
  <si>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</si>
  <si>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</si>
  <si>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</si>
  <si>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</si>
  <si>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</si>
  <si>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</si>
  <si>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</si>
  <si>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</si>
  <si>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</si>
  <si>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</si>
  <si>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</si>
  <si>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</si>
  <si>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</si>
  <si>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</si>
  <si>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</si>
  <si>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</si>
  <si>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</si>
  <si>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</si>
  <si>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</si>
  <si>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</si>
  <si>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</si>
  <si>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</si>
  <si>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</si>
  <si>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</si>
  <si>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</si>
  <si>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</si>
  <si>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</si>
  <si>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</si>
  <si>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</si>
  <si>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</si>
  <si>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</si>
  <si>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</si>
  <si>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</si>
  <si>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</si>
  <si>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</si>
  <si>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</si>
  <si>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</si>
  <si>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</si>
  <si>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</si>
  <si>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</si>
  <si>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</si>
  <si>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</si>
  <si>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</si>
  <si>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</si>
  <si>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</si>
  <si>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</si>
  <si>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</si>
  <si>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</si>
  <si>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</si>
  <si>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</si>
  <si>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</si>
  <si>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</si>
  <si>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</si>
  <si>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</si>
  <si>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</si>
  <si>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</si>
  <si>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</si>
  <si>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</si>
  <si>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</si>
  <si>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</si>
  <si>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</si>
  <si>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</si>
  <si>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</si>
  <si>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</si>
  <si>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</si>
  <si>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</si>
  <si>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</si>
  <si>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</si>
  <si>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</si>
  <si>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</si>
  <si>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</si>
  <si>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</si>
  <si>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</si>
  <si>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</si>
  <si>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</si>
  <si>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</si>
  <si>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</si>
  <si>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</si>
  <si>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</si>
  <si>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</si>
  <si>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</si>
  <si>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</si>
  <si>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</si>
  <si>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</si>
  <si>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</si>
  <si>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</si>
  <si>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</si>
  <si>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</si>
  <si>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</si>
  <si>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</si>
  <si>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</si>
  <si>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</si>
  <si>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</si>
  <si>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</si>
  <si>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</si>
  <si>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</si>
  <si>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</si>
  <si>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</si>
  <si>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</si>
  <si>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</si>
  <si>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</si>
  <si>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</si>
  <si>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</si>
  <si>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</si>
  <si>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</si>
  <si>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</si>
  <si>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</si>
  <si>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</si>
  <si>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</si>
  <si>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</si>
  <si>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</si>
  <si>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</si>
  <si>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</si>
  <si>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</si>
  <si>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</si>
  <si>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</si>
  <si>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</si>
  <si>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</si>
  <si>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</si>
  <si>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</si>
  <si>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</si>
  <si>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</si>
  <si>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</si>
  <si>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</si>
  <si>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</si>
  <si>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</si>
  <si>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</si>
  <si>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</si>
  <si>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</si>
  <si>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</si>
  <si>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</si>
  <si>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</si>
  <si>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</si>
  <si>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</si>
  <si>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</si>
  <si>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</si>
  <si>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</si>
  <si>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</si>
  <si>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</si>
  <si>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</si>
  <si>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</si>
  <si>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</si>
  <si>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</si>
  <si>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</si>
  <si>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</si>
  <si>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</si>
  <si>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</si>
  <si>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</si>
  <si>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</si>
  <si>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</si>
  <si>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</si>
  <si>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</si>
  <si>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</si>
  <si>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</si>
  <si>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</si>
  <si>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</si>
  <si>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</si>
  <si>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</si>
  <si>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</si>
  <si>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</si>
  <si>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</si>
  <si>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</si>
  <si>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</si>
  <si>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</si>
  <si>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</si>
  <si>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</si>
  <si>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</si>
  <si>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</si>
  <si>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</si>
  <si>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</si>
  <si>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</si>
  <si>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</si>
  <si>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</si>
  <si>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</si>
  <si>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</si>
  <si>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</si>
  <si>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</si>
  <si>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</si>
  <si>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</si>
  <si>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</si>
  <si>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</si>
  <si>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</si>
  <si>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</si>
  <si>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</si>
  <si>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</si>
  <si>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</si>
  <si>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</si>
  <si>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</si>
  <si>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</si>
  <si>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</si>
  <si>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</si>
  <si>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</si>
  <si>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</si>
  <si>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</si>
  <si>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</si>
  <si>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</si>
  <si>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</si>
  <si>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</si>
  <si>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</si>
  <si>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</si>
  <si>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</si>
  <si>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</si>
  <si>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</si>
  <si>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</si>
  <si>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</si>
  <si>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</si>
  <si>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</si>
  <si>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</si>
  <si>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</si>
  <si>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</si>
  <si>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</si>
  <si>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</si>
  <si>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</si>
  <si>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</si>
  <si>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</si>
  <si>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</si>
  <si>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</si>
  <si>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</si>
  <si>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</si>
  <si>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</si>
  <si>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</si>
  <si>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</si>
  <si>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</si>
  <si>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</si>
  <si>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</si>
  <si>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</si>
  <si>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</si>
  <si>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</si>
  <si>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</si>
  <si>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</si>
  <si>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</si>
  <si>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</si>
  <si>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</si>
  <si>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</si>
  <si>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</si>
  <si>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</si>
  <si>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</si>
  <si>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</si>
  <si>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</si>
  <si>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</si>
  <si>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</si>
  <si>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</si>
  <si>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</si>
  <si>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</si>
  <si>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</si>
  <si>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</si>
  <si>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</si>
  <si>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</si>
  <si>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</si>
  <si>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</si>
  <si>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</si>
  <si>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</si>
  <si>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</si>
  <si>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</si>
  <si>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</si>
  <si>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</si>
  <si>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</si>
  <si>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</si>
  <si>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</si>
  <si>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</si>
  <si>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</si>
  <si>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</si>
  <si>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</si>
  <si>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</si>
  <si>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</si>
  <si>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</si>
  <si>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</si>
  <si>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</si>
  <si>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</si>
  <si>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</si>
  <si>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</si>
  <si>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</si>
  <si>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</si>
  <si>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</si>
  <si>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</si>
  <si>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</si>
  <si>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</si>
  <si>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</si>
  <si>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</si>
  <si>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</si>
  <si>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</si>
  <si>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</si>
  <si>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</si>
  <si>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</si>
  <si>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</si>
  <si>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</si>
  <si>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</si>
  <si>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</si>
  <si>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</si>
  <si>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</si>
  <si>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</si>
  <si>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</si>
  <si>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</si>
  <si>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</si>
  <si>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</si>
  <si>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</si>
  <si>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</si>
  <si>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</si>
  <si>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</si>
  <si>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</si>
  <si>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</si>
  <si>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</si>
  <si>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</si>
  <si>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</si>
  <si>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</si>
  <si>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</si>
  <si>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</si>
  <si>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</si>
  <si>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</si>
  <si>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</si>
  <si>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</si>
  <si>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</si>
  <si>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</si>
  <si>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</si>
  <si>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</si>
  <si>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</si>
  <si>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</si>
  <si>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</si>
  <si>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</si>
  <si>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</si>
  <si>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</si>
  <si>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</si>
  <si>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</si>
  <si>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</si>
  <si>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</si>
  <si>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</si>
  <si>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</si>
  <si>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</si>
  <si>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</si>
  <si>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</si>
  <si>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</si>
  <si>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</si>
  <si>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</si>
  <si>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</si>
  <si>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</si>
  <si>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</si>
  <si>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</si>
  <si>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</si>
  <si>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</si>
  <si>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</si>
  <si>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</si>
  <si>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</si>
  <si>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</si>
  <si>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</si>
  <si>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</si>
  <si>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</si>
  <si>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</si>
  <si>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</si>
  <si>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</si>
  <si>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</si>
  <si>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</si>
  <si>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</si>
  <si>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</si>
  <si>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</si>
  <si>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</si>
  <si>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</si>
  <si>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</si>
  <si>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</si>
  <si>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</si>
  <si>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</si>
  <si>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</si>
  <si>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</si>
  <si>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</si>
  <si>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</si>
  <si>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</si>
  <si>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</si>
  <si>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</si>
  <si>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</si>
  <si>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</si>
  <si>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</si>
  <si>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</si>
  <si>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</si>
  <si>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</si>
  <si>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</si>
  <si>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</si>
  <si>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</si>
  <si>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</si>
  <si>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</si>
  <si>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</si>
  <si>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</si>
  <si>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</si>
  <si>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</si>
  <si>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</si>
  <si>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</si>
  <si>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</si>
  <si>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</si>
  <si>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</si>
  <si>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</si>
  <si>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</si>
  <si>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</si>
  <si>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</si>
  <si>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</si>
  <si>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</si>
  <si>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</si>
  <si>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</si>
  <si>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</si>
  <si>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</si>
  <si>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</si>
  <si>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</si>
  <si>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</si>
  <si>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</si>
  <si>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</si>
  <si>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</si>
  <si>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</si>
  <si>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</si>
  <si>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</si>
  <si>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</si>
  <si>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</si>
  <si>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</si>
  <si>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</si>
  <si>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</si>
  <si>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</si>
  <si>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</si>
  <si>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</si>
  <si>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</si>
  <si>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</si>
  <si>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</si>
  <si>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</si>
  <si>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</si>
  <si>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</si>
  <si>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</si>
  <si>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</si>
  <si>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</si>
  <si>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</si>
  <si>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</si>
  <si>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</si>
  <si>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</si>
  <si>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</si>
  <si>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</si>
  <si>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</si>
  <si>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</si>
  <si>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</si>
  <si>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</si>
  <si>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</si>
  <si>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</si>
  <si>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</si>
  <si>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</si>
  <si>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</si>
  <si>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</si>
  <si>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</si>
  <si>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</si>
  <si>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</si>
  <si>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</si>
  <si>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</si>
  <si>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</si>
  <si>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</si>
  <si>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</si>
  <si>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</si>
  <si>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</si>
  <si>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</si>
  <si>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</si>
  <si>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</si>
  <si>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</si>
  <si>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</si>
  <si>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</si>
  <si>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</si>
  <si>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</si>
  <si>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</si>
  <si>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</si>
  <si>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</si>
  <si>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</si>
  <si>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</si>
  <si>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</si>
  <si>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</si>
  <si>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</si>
  <si>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</si>
  <si>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</si>
  <si>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</si>
  <si>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</si>
  <si>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</si>
  <si>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</si>
  <si>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</si>
  <si>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</si>
  <si>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</si>
  <si>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</si>
  <si>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</si>
  <si>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</si>
  <si>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</si>
  <si>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</si>
  <si>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</si>
  <si>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</si>
  <si>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</si>
  <si>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</si>
  <si>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</si>
  <si>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</si>
  <si>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</si>
  <si>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</si>
  <si>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</si>
  <si>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</si>
  <si>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</si>
  <si>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</si>
  <si>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</si>
  <si>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</si>
  <si>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</si>
  <si>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</si>
  <si>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</si>
  <si>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</si>
  <si>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</si>
  <si>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</si>
  <si>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</si>
  <si>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</si>
  <si>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</si>
  <si>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</si>
  <si>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</si>
  <si>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</si>
  <si>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</si>
  <si>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</si>
  <si>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</si>
  <si>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</si>
  <si>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</si>
  <si>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</si>
  <si>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</si>
  <si>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</si>
  <si>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</si>
  <si>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</si>
  <si>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</si>
  <si>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</si>
  <si>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</si>
  <si>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</si>
  <si>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</si>
  <si>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</si>
  <si>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</si>
  <si>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</si>
  <si>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</si>
  <si>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</si>
  <si>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</si>
  <si>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</si>
  <si>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</si>
  <si>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</si>
  <si>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</si>
  <si>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</si>
  <si>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</si>
  <si>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</si>
  <si>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</si>
  <si>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</si>
  <si>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</si>
  <si>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</si>
  <si>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</si>
  <si>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</si>
  <si>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</si>
  <si>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</si>
  <si>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</si>
  <si>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</si>
  <si>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</si>
  <si>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</si>
  <si>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</si>
  <si>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</si>
  <si>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</si>
  <si>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</si>
  <si>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</si>
  <si>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</si>
  <si>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</si>
  <si>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</si>
  <si>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</si>
  <si>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</si>
  <si>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</si>
  <si>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</si>
  <si>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</si>
  <si>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</si>
  <si>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</si>
  <si>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</si>
  <si>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</si>
  <si>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</si>
  <si>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</si>
  <si>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</si>
  <si>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</si>
  <si>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</si>
  <si>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</si>
  <si>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</si>
  <si>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</si>
  <si>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</si>
  <si>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</si>
  <si>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</si>
  <si>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</si>
  <si>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</si>
  <si>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</si>
  <si>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</si>
  <si>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</si>
  <si>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</si>
  <si>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</si>
  <si>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</si>
  <si>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</si>
  <si>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</si>
  <si>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</si>
  <si>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</si>
  <si>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</si>
  <si>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</si>
  <si>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</si>
  <si>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</si>
  <si>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</si>
  <si>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</si>
  <si>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</si>
  <si>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</si>
  <si>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</si>
  <si>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</si>
  <si>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</si>
  <si>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</si>
  <si>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</si>
  <si>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</si>
  <si>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</si>
  <si>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</si>
  <si>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</si>
  <si>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</si>
  <si>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</si>
  <si>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</si>
  <si>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</si>
  <si>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</si>
  <si>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</si>
  <si>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</si>
  <si>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</si>
  <si>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</si>
  <si>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</si>
  <si>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</si>
  <si>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</si>
  <si>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</si>
  <si>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</si>
  <si>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</si>
  <si>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</si>
  <si>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</si>
  <si>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</si>
  <si>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</si>
  <si>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</si>
  <si>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</si>
  <si>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</si>
  <si>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</si>
  <si>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</si>
  <si>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</si>
  <si>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</si>
  <si>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</si>
  <si>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</si>
  <si>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</si>
  <si>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</si>
  <si>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</si>
  <si>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</si>
  <si>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</si>
  <si>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</si>
  <si>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</si>
  <si>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</si>
  <si>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</si>
  <si>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</si>
  <si>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</si>
  <si>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</si>
  <si>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</si>
  <si>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</si>
  <si>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</si>
  <si>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</si>
  <si>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</si>
  <si>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</si>
  <si>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</si>
  <si>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</si>
  <si>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</si>
  <si>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</si>
  <si>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</si>
  <si>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</si>
  <si>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</si>
  <si>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</si>
  <si>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</si>
  <si>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</si>
  <si>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</si>
  <si>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</si>
  <si>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</si>
  <si>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</si>
  <si>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</si>
  <si>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</si>
  <si>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</si>
  <si>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</si>
  <si>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</si>
  <si>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</si>
  <si>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</si>
  <si>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</si>
  <si>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</si>
  <si>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</si>
  <si>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</si>
  <si>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</si>
  <si>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</si>
  <si>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</si>
  <si>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</si>
  <si>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</si>
  <si>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</si>
  <si>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</si>
  <si>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</si>
  <si>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</si>
  <si>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</si>
  <si>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</si>
  <si>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</si>
  <si>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</si>
  <si>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</si>
  <si>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</si>
  <si>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</si>
  <si>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</si>
  <si>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</si>
  <si>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</si>
  <si>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</si>
  <si>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</si>
  <si>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</si>
  <si>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</si>
  <si>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</si>
  <si>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</si>
  <si>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</si>
  <si>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</si>
  <si>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</si>
  <si>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</si>
  <si>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</si>
  <si>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</si>
  <si>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</si>
  <si>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</si>
  <si>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</si>
  <si>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</si>
  <si>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</si>
  <si>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</si>
  <si>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</si>
  <si>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</si>
  <si>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</si>
  <si>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</si>
  <si>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</si>
  <si>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</si>
  <si>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</si>
  <si>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</si>
  <si>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</si>
  <si>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</si>
  <si>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</si>
  <si>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</si>
  <si>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</si>
  <si>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</si>
  <si>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</si>
  <si>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</si>
  <si>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</si>
  <si>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</si>
  <si>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</si>
  <si>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</si>
  <si>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</si>
  <si>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</si>
  <si>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</si>
  <si>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</si>
  <si>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</si>
  <si>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</si>
  <si>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</si>
  <si>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</si>
  <si>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</si>
  <si>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</si>
  <si>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</si>
  <si>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</si>
  <si>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</si>
  <si>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</si>
  <si>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</si>
  <si>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</si>
  <si>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</si>
  <si>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</si>
  <si>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</si>
  <si>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</si>
  <si>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</si>
  <si>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</si>
  <si>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</si>
  <si>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</si>
  <si>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</si>
  <si>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</si>
  <si>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</si>
  <si>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</si>
  <si>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</si>
  <si>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</si>
  <si>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</si>
  <si>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</si>
  <si>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</si>
  <si>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</si>
  <si>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</si>
  <si>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</si>
  <si>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</si>
  <si>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</si>
  <si>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</si>
  <si>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</si>
  <si>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</si>
  <si>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</si>
  <si>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</si>
  <si>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</si>
  <si>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</si>
  <si>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</si>
  <si>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</si>
  <si>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</si>
  <si>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</si>
  <si>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</si>
  <si>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</si>
  <si>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</si>
  <si>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</si>
  <si>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</si>
  <si>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</si>
  <si>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</si>
  <si>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</si>
  <si>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</si>
  <si>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</si>
  <si>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</si>
  <si>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</si>
  <si>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</si>
  <si>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</si>
  <si>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</si>
  <si>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</si>
  <si>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</si>
  <si>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</si>
  <si>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</si>
  <si>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</si>
  <si>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</si>
  <si>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</si>
  <si>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</si>
  <si>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</si>
  <si>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</si>
  <si>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</si>
  <si>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</si>
  <si>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</si>
  <si>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</si>
  <si>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</si>
  <si>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</si>
  <si>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</si>
  <si>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</si>
  <si>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</si>
  <si>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</si>
  <si>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</si>
  <si>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</si>
  <si>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</si>
  <si>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</si>
  <si>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</si>
  <si>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</si>
  <si>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</si>
  <si>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</si>
  <si>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</si>
  <si>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</si>
  <si>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</si>
  <si>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</si>
  <si>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</si>
  <si>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</si>
  <si>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</si>
  <si>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</si>
  <si>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</si>
  <si>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</si>
  <si>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</si>
  <si>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</si>
  <si>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</si>
  <si>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</si>
  <si>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</si>
  <si>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</si>
  <si>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</si>
  <si>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</si>
  <si>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</si>
  <si>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</si>
  <si>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</si>
  <si>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</si>
  <si>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</si>
  <si>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</si>
  <si>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</si>
  <si>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</si>
  <si>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</si>
  <si>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</si>
  <si>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</si>
  <si>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</si>
  <si>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</si>
  <si>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</si>
  <si>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</si>
  <si>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</si>
  <si>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</si>
  <si>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</si>
  <si>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</si>
  <si>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</si>
  <si>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</si>
  <si>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</si>
  <si>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</si>
  <si>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</si>
  <si>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</si>
  <si>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</si>
  <si>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</si>
  <si>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</si>
  <si>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</si>
  <si>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</si>
  <si>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</si>
  <si>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</si>
  <si>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</si>
  <si>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</si>
  <si>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</si>
  <si>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</si>
  <si>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</si>
  <si>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</si>
  <si>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</si>
  <si>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</si>
  <si>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</si>
  <si>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</si>
  <si>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</si>
  <si>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</si>
  <si>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</si>
  <si>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</si>
  <si>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</si>
  <si>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</si>
  <si>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</si>
  <si>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</si>
  <si>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</si>
  <si>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</si>
  <si>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</si>
  <si>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</si>
  <si>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</si>
  <si>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</si>
  <si>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</si>
  <si>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</si>
  <si>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</si>
  <si>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</si>
  <si>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</si>
  <si>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</si>
  <si>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</si>
  <si>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</si>
  <si>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</si>
  <si>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</si>
  <si>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</si>
  <si>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</si>
  <si>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</si>
  <si>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</si>
  <si>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</si>
  <si>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</si>
  <si>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</si>
  <si>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</si>
  <si>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</si>
  <si>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</si>
  <si>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</si>
  <si>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</si>
  <si>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</si>
  <si>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</si>
  <si>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</si>
  <si>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</si>
  <si>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</si>
  <si>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</si>
  <si>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</si>
  <si>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</si>
  <si>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</si>
  <si>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</si>
  <si>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</si>
  <si>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</si>
  <si>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</si>
  <si>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</si>
  <si>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</si>
  <si>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</si>
  <si>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</si>
  <si>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</si>
  <si>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</si>
  <si>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</si>
  <si>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</si>
  <si>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</si>
  <si>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</si>
  <si>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</si>
  <si>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</si>
  <si>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</si>
  <si>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</si>
  <si>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</si>
  <si>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</si>
  <si>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</si>
  <si>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</si>
  <si>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</si>
  <si>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</si>
  <si>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</si>
  <si>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</si>
  <si>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</si>
  <si>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</si>
  <si>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</si>
  <si>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</si>
  <si>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</si>
  <si>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</si>
  <si>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</si>
  <si>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</si>
  <si>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</si>
  <si>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</si>
  <si>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</si>
  <si>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</si>
  <si>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</si>
  <si>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</si>
  <si>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</si>
  <si>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</si>
  <si>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</si>
  <si>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</si>
  <si>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</si>
  <si>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</si>
  <si>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</si>
  <si>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</si>
  <si>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</si>
  <si>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</si>
  <si>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</si>
  <si>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</si>
  <si>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</si>
  <si>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</si>
  <si>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</si>
  <si>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</si>
  <si>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</si>
  <si>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</si>
  <si>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</si>
  <si>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</si>
  <si>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</si>
  <si>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</si>
  <si>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</si>
  <si>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</si>
  <si>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</si>
  <si>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</si>
  <si>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</si>
  <si>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</si>
  <si>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</si>
  <si>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</si>
  <si>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</si>
  <si>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</si>
  <si>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</si>
  <si>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</si>
  <si>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</si>
  <si>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</si>
  <si>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</si>
  <si>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</si>
  <si>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</si>
  <si>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</si>
  <si>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</si>
  <si>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</si>
  <si>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</si>
  <si>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</si>
  <si>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</si>
  <si>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</si>
  <si>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</si>
  <si>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</si>
  <si>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</si>
  <si>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</si>
  <si>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</si>
  <si>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</si>
  <si>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</si>
  <si>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</si>
  <si>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</si>
  <si>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</si>
  <si>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</si>
  <si>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</si>
  <si>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</si>
  <si>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</si>
  <si>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</si>
  <si>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</si>
  <si>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</si>
  <si>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</si>
  <si>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</si>
  <si>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</si>
  <si>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</si>
  <si>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</si>
  <si>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</si>
  <si>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</si>
  <si>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</si>
  <si>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</si>
  <si>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</si>
  <si>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</si>
  <si>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</si>
  <si>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</si>
  <si>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</si>
  <si>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</si>
  <si>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</si>
  <si>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</si>
  <si>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</si>
  <si>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</si>
  <si>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</si>
  <si>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</si>
  <si>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</si>
  <si>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</si>
  <si>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</si>
  <si>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</si>
  <si>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</si>
  <si>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</si>
  <si>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</si>
  <si>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</si>
  <si>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</si>
  <si>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</si>
  <si>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</si>
  <si>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</si>
  <si>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</si>
  <si>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</si>
  <si>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</si>
  <si>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</si>
  <si>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</si>
  <si>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</si>
  <si>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</si>
  <si>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</si>
  <si>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</si>
  <si>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</si>
  <si>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</si>
  <si>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</si>
  <si>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</si>
  <si>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</si>
  <si>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</si>
  <si>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</si>
  <si>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</si>
  <si>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</si>
  <si>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</si>
  <si>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</si>
  <si>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</si>
  <si>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</si>
  <si>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</si>
  <si>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</si>
  <si>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</si>
  <si>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</si>
  <si>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</si>
  <si>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</si>
  <si>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</si>
  <si>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</si>
  <si>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</si>
  <si>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</si>
  <si>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</si>
  <si>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</si>
  <si>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</si>
  <si>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</si>
  <si>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</si>
  <si>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</si>
  <si>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</si>
  <si>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</si>
  <si>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</si>
  <si>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</si>
  <si>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</si>
  <si>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</si>
  <si>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</si>
  <si>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</si>
  <si>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</si>
  <si>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</si>
  <si>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</si>
  <si>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</si>
  <si>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</si>
  <si>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</si>
  <si>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</si>
  <si>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</si>
  <si>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</si>
  <si>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</si>
  <si>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</si>
  <si>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</si>
  <si>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</si>
  <si>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</si>
  <si>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</si>
  <si>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</si>
  <si>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</si>
  <si>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</si>
  <si>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</si>
  <si>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</si>
  <si>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</si>
  <si>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</si>
  <si>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</si>
  <si>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</si>
  <si>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</si>
  <si>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</si>
  <si>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</si>
  <si>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</si>
  <si>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</si>
  <si>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</si>
  <si>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</si>
  <si>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</si>
  <si>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</si>
  <si>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</si>
  <si>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</si>
  <si>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</si>
  <si>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</si>
  <si>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</si>
  <si>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</si>
  <si>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</si>
  <si>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</si>
  <si>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</si>
  <si>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</si>
  <si>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</si>
  <si>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</si>
  <si>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</si>
  <si>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</si>
  <si>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</si>
  <si>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</si>
  <si>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</si>
  <si>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</si>
  <si>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</si>
  <si>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</si>
  <si>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</si>
  <si>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</si>
  <si>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</si>
  <si>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</si>
  <si>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</si>
  <si>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</si>
  <si>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</si>
  <si>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</si>
  <si>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</si>
  <si>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</si>
  <si>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</si>
  <si>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</si>
  <si>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</si>
  <si>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</si>
  <si>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</si>
  <si>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</si>
  <si>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</si>
  <si>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</si>
  <si>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</si>
  <si>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</si>
  <si>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</si>
  <si>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</si>
  <si>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</si>
  <si>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</si>
  <si>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</si>
  <si>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</si>
  <si>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</si>
  <si>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</si>
  <si>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</si>
  <si>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</si>
  <si>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</si>
  <si>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</si>
  <si>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</si>
  <si>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</si>
  <si>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</si>
  <si>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</si>
  <si>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</si>
  <si>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</si>
  <si>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</si>
  <si>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</si>
  <si>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</si>
  <si>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</si>
  <si>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</si>
  <si>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</si>
  <si>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</si>
  <si>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</si>
  <si>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</si>
  <si>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</si>
  <si>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</si>
  <si>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</si>
  <si>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</si>
  <si>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</si>
  <si>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</si>
  <si>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</si>
  <si>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</si>
  <si>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</si>
  <si>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</si>
  <si>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</si>
  <si>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</si>
  <si>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</si>
  <si>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</si>
  <si>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</si>
  <si>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</si>
  <si>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</si>
  <si>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</si>
  <si>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</si>
  <si>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</si>
  <si>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</si>
  <si>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</si>
  <si>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</si>
  <si>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</si>
  <si>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</si>
  <si>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</si>
  <si>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</si>
  <si>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</si>
  <si>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</si>
  <si>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</si>
  <si>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</si>
  <si>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</si>
  <si>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</si>
  <si>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</si>
  <si>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</si>
  <si>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</si>
  <si>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</si>
  <si>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</si>
  <si>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</si>
  <si>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</si>
  <si>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</si>
  <si>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</si>
  <si>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</si>
  <si>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</si>
  <si>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</si>
  <si>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</si>
  <si>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</si>
  <si>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</si>
  <si>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</si>
  <si>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</si>
  <si>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</si>
  <si>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</si>
  <si>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</si>
  <si>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</si>
  <si>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</si>
  <si>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</si>
  <si>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</si>
  <si>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</si>
  <si>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</si>
  <si>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</si>
  <si>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</si>
  <si>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</si>
  <si>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</si>
  <si>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</si>
  <si>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</si>
  <si>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</si>
  <si>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</si>
  <si>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</si>
  <si>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</si>
  <si>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</si>
  <si>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</si>
  <si>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</si>
  <si>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</si>
  <si>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</si>
  <si>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</si>
  <si>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</si>
  <si>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</si>
  <si>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</si>
  <si>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</si>
  <si>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</si>
  <si>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</si>
  <si>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</si>
  <si>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</si>
  <si>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</si>
  <si>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</si>
  <si>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</si>
  <si>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</si>
  <si>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</si>
  <si>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</si>
  <si>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</si>
  <si>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</si>
  <si>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</si>
  <si>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</si>
  <si>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</si>
  <si>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</si>
  <si>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</si>
  <si>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</si>
  <si>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</si>
  <si>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</si>
  <si>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</si>
  <si>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</si>
  <si>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</si>
  <si>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</si>
  <si>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</si>
  <si>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</si>
  <si>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</si>
  <si>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</si>
  <si>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</si>
  <si>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</si>
  <si>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</si>
  <si>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</si>
  <si>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</si>
  <si>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</si>
  <si>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</si>
  <si>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</si>
  <si>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</si>
  <si>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</si>
  <si>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</si>
  <si>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</si>
  <si>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</si>
  <si>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</si>
  <si>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</si>
  <si>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</si>
  <si>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</si>
  <si>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</si>
  <si>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</si>
  <si>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</si>
  <si>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</si>
  <si>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</si>
  <si>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</si>
  <si>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</si>
  <si>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</si>
  <si>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</si>
  <si>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</si>
  <si>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</si>
  <si>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</si>
  <si>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</si>
  <si>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</si>
  <si>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</si>
  <si>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</si>
  <si>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</si>
  <si>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</si>
  <si>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</si>
  <si>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PCM-20251007-00001835</t>
  </si>
  <si>
    <t>at site TS</t>
  </si>
  <si>
    <t>PCM-20251007-00002115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</si>
</sst>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4" totalsRowShown="0" headerRowDxfId="48" dataDxfId="47" headerRowBorderDxfId="45" tableBorderDxfId="46" totalsRowBorderDxfId="44">
  <autoFilter ref="A1:L4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8" totalsRowShown="0" headerRowDxfId="15" dataDxfId="14" headerRowBorderDxfId="12" tableBorderDxfId="13">
  <autoFilter ref="A1:L2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D3" sqref="D3: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274.90725671296241</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5.7083101848547813E-2</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45937.855682638889</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45937.855682638889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45937.855682638889</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45937.855682638889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45937.855682638889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45937.855682638889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45937.855682638889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45937.855682638889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45937.855682638889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45937.855682638889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45937.855682638889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45937.855682638889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45937.855682638889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45937.855682638889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45937.855682638889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45937.855682638889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45937.855682638889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45937.855682638889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45937.855682638889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45937.855682638889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45937.855682638889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45937.855682638889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45937.855682638889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45937.855682638889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45937.855682638889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45937.855682638889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45937.855682638889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45937.855682638889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45937.855682638889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45937.855682638889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45937.855682638889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45937.855682638889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45937.855682638889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45937.855682638889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45937.855682638889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45937.855682638889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45937.855682638889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45937.855682638889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45937.855682638889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45937.855682638889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45937.855682638889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45937.855682638889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45937.855682638889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45937.855682638889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45937.855682638889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45937.855682638889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45937.855682638889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45937.855682638889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45937.855682638889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45937.855682638889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45937.855682638889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45937.855682638889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45937.855682638889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45937.855682638889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45937.855682638889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45937.855682638889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45937.855682638889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45937.855682638889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45937.855682638889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45937.855682638889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45937.855682638889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45937.855682638889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45937.855682638889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45937.855682638889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45937.855682638889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45937.855682638889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45937.855682638889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45937.855682638889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45937.855682638889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45937.855682638889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45937.855682638889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45937.855682638889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45937.855682638889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45937.855682638889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45937.855682638889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45937.855682638889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45937.855682638889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45937.855682638889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45937.855682638889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45937.855682638889</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45937.855682638889</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B0F205A1-4636-40D3-BD49-D1EB238D881B}"/>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tabSelected="1" workbookViewId="0">
      <selection activeCell="H6" sqref="H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131.12859930555715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112.85584467592707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45937.855682638889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45937.855682638889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45937.855682638889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45937.855682638889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45937.855682638889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45937.855682638889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45937.855682638889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45937.855682638889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45937.855682638889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45937.855682638889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45937.855682638889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45937.855682638889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45937.855682638889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45937.855682638889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45937.855682638889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45937.855682638889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45937.855682638889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45937.855682638889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45937.855682638889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45937.855682638889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45937.855682638889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45937.855682638889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45937.855682638889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45937.855682638889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45937.855682638889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45937.855682638889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45937.855682638889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45937.855682638889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45937.855682638889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45937.855682638889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45937.855682638889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45937.855682638889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45937.855682638889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45937.855682638889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45937.855682638889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45937.855682638889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45937.855682638889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45937.855682638889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45937.855682638889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45937.855682638889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45937.855682638889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45937.855682638889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45937.855682638889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45937.855682638889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45937.855682638889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45937.855682638889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45937.855682638889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45937.855682638889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45937.855682638889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45937.855682638889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45937.855682638889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45937.855682638889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45937.855682638889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45937.855682638889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45937.855682638889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45937.855682638889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45937.855682638889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45937.855682638889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45937.855682638889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45937.855682638889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45937.855682638889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45937.855682638889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45937.855682638889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45937.855682638889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45937.855682638889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45937.855682638889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45937.855682638889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45937.855682638889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45937.855682638889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45937.855682638889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45937.855682638889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45937.855682638889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45937.855682638889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45937.855682638889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45937.855682638889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45937.855682638889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45937.855682638889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45937.855682638889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45937.855682638889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45937.855682638889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45937.855682638889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45937.855682638889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45937.855682638889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45937.855682638889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45937.855682638889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45937.855682638889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45937.855682638889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45937.855682638889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45937.855682638889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45937.855682638889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45937.855682638889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45937.855682638889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45937.855682638889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45937.855682638889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45937.855682638889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45937.855682638889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45937.855682638889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45937.855682638889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45937.855682638889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45937.855682638889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45937.855682638889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45937.855682638889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45937.855682638889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45937.855682638889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45937.855682638889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45937.855682638889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45937.855682638889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45937.855682638889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45937.855682638889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45937.855682638889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45937.855682638889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45937.855682638889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45937.855682638889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45937.855682638889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45937.855682638889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45937.855682638889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45937.855682638889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45937.855682638889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45937.855682638889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45937.855682638889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45937.855682638889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45937.855682638889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45937.855682638889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45937.855682638889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45937.855682638889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45937.855682638889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45937.855682638889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45937.855682638889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45937.855682638889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45937.855682638889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45937.855682638889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45937.855682638889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45937.855682638889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45937.855682638889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45937.855682638889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45937.855682638889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45937.855682638889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45937.855682638889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45937.855682638889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45937.855682638889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45937.855682638889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45937.855682638889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45937.855682638889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45937.855682638889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45937.855682638889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45937.855682638889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45937.855682638889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45937.855682638889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45937.855682638889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45937.855682638889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45937.855682638889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45937.855682638889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45937.855682638889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45937.855682638889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45937.855682638889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45937.855682638889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45937.855682638889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45937.855682638889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45937.855682638889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45937.855682638889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45937.855682638889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45937.855682638889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45937.855682638889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45937.855682638889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45937.855682638889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45937.855682638889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45937.855682638889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45937.855682638889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45937.855682638889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45937.855682638889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45937.855682638889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45937.855682638889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45937.855682638889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45937.855682638889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45937.855682638889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45937.855682638889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45937.855682638889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45937.855682638889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45937.855682638889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45937.855682638889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45937.855682638889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45937.855682638889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45937.855682638889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45937.855682638889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45937.855682638889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45937.855682638889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45937.855682638889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45937.855682638889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45937.855682638889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45937.855682638889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45937.855682638889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45937.855682638889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45937.855682638889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45937.855682638889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45937.855682638889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45937.855682638889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45937.855682638889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45937.855682638889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45937.855682638889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45937.855682638889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45937.855682638889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45937.855682638889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45937.855682638889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45937.855682638889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45937.855682638889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45937.855682638889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45937.855682638889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45937.855682638889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45937.855682638889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45937.855682638889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45937.855682638889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45937.855682638889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45937.855682638889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45937.855682638889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45937.855682638889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45937.855682638889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45937.855682638889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45937.855682638889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45937.855682638889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45937.855682638889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45937.855682638889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45937.855682638889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45937.855682638889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45937.855682638889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45937.855682638889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45937.855682638889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45937.855682638889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45937.855682638889</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45937.855682638889</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45937.855682638889</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45937.855682638889</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45937.855682638889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45937.855682638889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45937.855682638889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45937.855682638889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45937.855682638889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45937.855682638889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45937.855682638889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45937.855682638889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45937.855682638889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45937.855682638889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45937.855682638889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45937.855682638889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45937.855682638889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45937.855682638889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45937.855682638889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45937.855682638889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45937.855682638889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45937.855682638889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45937.855682638889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45937.855682638889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45937.855682638889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45937.855682638889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45937.855682638889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45937.855682638889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45937.855682638889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45937.855682638889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45937.855682638889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45937.855682638889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45937.855682638889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45937.855682638889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45937.855682638889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45937.855682638889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45937.855682638889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45937.855682638889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45937.855682638889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45937.855682638889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45937.855682638889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45937.855682638889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45937.855682638889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45937.855682638889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45937.855682638889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45937.855682638889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45937.855682638889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45937.855682638889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45937.855682638889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45937.855682638889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45937.855682638889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45937.855682638889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45937.855682638889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45937.855682638889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45937.855682638889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45937.855682638889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45937.855682638889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45937.855682638889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45937.855682638889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45937.855682638889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45937.855682638889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45937.855682638889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45937.855682638889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45937.855682638889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45937.855682638889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45937.855682638889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45937.855682638889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45937.855682638889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45937.855682638889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45937.855682638889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45937.855682638889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45937.855682638889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45937.855682638889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45937.855682638889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45937.855682638889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45937.855682638889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45937.855682638889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45937.855682638889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45937.855682638889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45937.855682638889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45937.855682638889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45937.855682638889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45937.855682638889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45937.855682638889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45937.855682638889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45937.855682638889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45937.855682638889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45937.855682638889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45937.855682638889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45937.855682638889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45937.855682638889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45937.855682638889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45937.855682638889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45937.855682638889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45937.855682638889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45937.855682638889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45937.855682638889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45937.855682638889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45937.855682638889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45937.855682638889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45937.855682638889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45937.855682638889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45937.855682638889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45937.855682638889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45937.855682638889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45937.855682638889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45937.855682638889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45937.855682638889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45937.855682638889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45937.855682638889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45937.855682638889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45937.855682638889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45937.855682638889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45937.855682638889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45937.855682638889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45937.855682638889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45937.855682638889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45937.855682638889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45937.855682638889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45937.855682638889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45937.855682638889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45937.855682638889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45937.855682638889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45937.855682638889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45937.855682638889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45937.855682638889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45937.855682638889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45937.855682638889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45937.855682638889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45937.855682638889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45937.855682638889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45937.855682638889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45937.855682638889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45937.855682638889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45937.855682638889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45937.855682638889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45937.855682638889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45937.855682638889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45937.855682638889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45937.855682638889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45937.855682638889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45937.855682638889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45937.855682638889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45937.855682638889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45937.855682638889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45937.855682638889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45937.855682638889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45937.855682638889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45937.855682638889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45937.855682638889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45937.855682638889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45937.855682638889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45937.855682638889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45937.855682638889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45937.855682638889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45937.855682638889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45937.855682638889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45937.855682638889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45937.855682638889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45937.855682638889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45937.855682638889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45937.855682638889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45937.855682638889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45937.855682638889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45937.855682638889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45937.855682638889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45937.855682638889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45937.855682638889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45937.855682638889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45937.855682638889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45937.855682638889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45937.855682638889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45937.855682638889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45937.855682638889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45937.855682638889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45937.855682638889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45937.855682638889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45937.855682638889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45937.855682638889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45937.855682638889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45937.855682638889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45937.855682638889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45937.855682638889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45937.855682638889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45937.855682638889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45937.855682638889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45937.855682638889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45937.855682638889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45937.855682638889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45937.855682638889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45937.855682638889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45937.855682638889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45937.855682638889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45937.855682638889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45937.855682638889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45937.855682638889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45937.855682638889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45937.855682638889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45937.855682638889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45937.855682638889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45937.855682638889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45937.855682638889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45937.855682638889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45937.855682638889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45937.855682638889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45937.855682638889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45937.855682638889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45937.855682638889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45937.855682638889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45937.855682638889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45937.855682638889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45937.855682638889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45937.855682638889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45937.855682638889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45937.855682638889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45937.855682638889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45937.855682638889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45937.855682638889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45937.855682638889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45937.855682638889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45937.855682638889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45937.855682638889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45937.855682638889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45937.855682638889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45937.855682638889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45937.855682638889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45937.855682638889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45937.855682638889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45937.855682638889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45937.855682638889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45937.855682638889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45937.855682638889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45937.855682638889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45937.855682638889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45937.855682638889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45937.855682638889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45937.855682638889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45937.855682638889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45937.855682638889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45937.855682638889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45937.855682638889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45937.855682638889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45937.855682638889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45937.855682638889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45937.855682638889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45937.855682638889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45937.855682638889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45937.855682638889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45937.855682638889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45937.855682638889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45937.855682638889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45937.855682638889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45937.855682638889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45937.855682638889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45937.855682638889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45937.855682638889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45937.855682638889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45937.855682638889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45937.855682638889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45937.855682638889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45937.855682638889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45937.855682638889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45937.855682638889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45937.855682638889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45937.855682638889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45937.855682638889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45937.855682638889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45937.855682638889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45937.855682638889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45937.855682638889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45937.855682638889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45937.855682638889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45937.855682638889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45937.855682638889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45937.855682638889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45937.855682638889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45937.855682638889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45937.855682638889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45937.855682638889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45937.855682638889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45937.855682638889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45937.855682638889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45937.855682638889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45937.855682638889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45937.855682638889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45937.855682638889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45937.855682638889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45937.855682638889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45937.855682638889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45937.855682638889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45937.855682638889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45937.855682638889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45937.855682638889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45937.855682638889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45937.855682638889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45937.855682638889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45937.855682638889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45937.855682638889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45937.855682638889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45937.855682638889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45937.855682638889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45937.855682638889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45937.855682638889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45937.855682638889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45937.855682638889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45937.855682638889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45937.855682638889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45937.855682638889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45937.855682638889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45937.855682638889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45937.855682638889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45937.855682638889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45937.855682638889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45937.855682638889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45937.855682638889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45937.855682638889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45937.855682638889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45937.855682638889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45937.855682638889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45937.855682638889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45937.855682638889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45937.855682638889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45937.855682638889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45937.855682638889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45937.855682638889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45937.855682638889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45937.855682638889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45937.855682638889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45937.855682638889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45937.855682638889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45937.855682638889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45937.855682638889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45937.855682638889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45937.855682638889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45937.855682638889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45937.855682638889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45937.855682638889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45937.855682638889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45937.855682638889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45937.855682638889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45937.855682638889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45937.855682638889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45937.855682638889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45937.855682638889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45937.855682638889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45937.855682638889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45937.855682638889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45937.855682638889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45937.855682638889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45937.855682638889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45937.855682638889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45937.855682638889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45937.855682638889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45937.855682638889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45937.855682638889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45937.855682638889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45937.855682638889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45937.855682638889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45937.855682638889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45937.855682638889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45937.855682638889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45937.855682638889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45937.855682638889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45937.855682638889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45937.855682638889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45937.855682638889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45937.855682638889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45937.855682638889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45937.855682638889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45937.855682638889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45937.855682638889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45937.855682638889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45937.855682638889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45937.855682638889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45937.855682638889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45937.855682638889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45937.855682638889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45937.855682638889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45937.855682638889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45937.855682638889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45937.855682638889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45937.855682638889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45937.855682638889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45937.855682638889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45937.855682638889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45937.855682638889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45937.855682638889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45937.855682638889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45937.855682638889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45937.855682638889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45937.855682638889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45937.855682638889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45937.855682638889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45937.855682638889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45937.855682638889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45937.855682638889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45937.855682638889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45937.855682638889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45937.855682638889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45937.855682638889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45937.855682638889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45937.855682638889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45937.855682638889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45937.855682638889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45937.855682638889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45937.855682638889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45937.855682638889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45937.855682638889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45937.855682638889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45937.855682638889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45937.855682638889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45937.855682638889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45937.855682638889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45937.855682638889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45937.855682638889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45937.855682638889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45937.855682638889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45937.855682638889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45937.855682638889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45937.855682638889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45937.855682638889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45937.855682638889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45937.855682638889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45937.855682638889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45937.855682638889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45937.855682638889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45937.855682638889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45937.855682638889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45937.855682638889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45937.855682638889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45937.855682638889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45937.855682638889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45937.855682638889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45937.855682638889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45937.855682638889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45937.855682638889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45937.855682638889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45937.855682638889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45937.855682638889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45937.855682638889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45937.855682638889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45937.855682638889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45937.855682638889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45937.855682638889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45937.855682638889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45937.855682638889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45937.855682638889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45937.855682638889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45937.855682638889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45937.855682638889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45937.855682638889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45937.855682638889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45937.855682638889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45937.855682638889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45937.855682638889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45937.855682638889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45937.855682638889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45937.855682638889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45937.855682638889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45937.855682638889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45937.855682638889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45937.855682638889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45937.855682638889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45937.855682638889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45937.855682638889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45937.855682638889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45937.855682638889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45937.855682638889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45937.855682638889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45937.855682638889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45937.855682638889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45937.855682638889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45937.855682638889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45937.855682638889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45937.855682638889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45937.855682638889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45937.855682638889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45937.855682638889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45937.855682638889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45937.855682638889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45937.855682638889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45937.855682638889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45937.855682638889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45937.855682638889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45937.855682638889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45937.855682638889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45937.855682638889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45937.855682638889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45937.855682638889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45937.855682638889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45937.855682638889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45937.855682638889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45937.855682638889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45937.855682638889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45937.855682638889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45937.855682638889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45937.855682638889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45937.855682638889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45937.855682638889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45937.855682638889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45937.855682638889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45937.855682638889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45937.855682638889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45937.855682638889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45937.855682638889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45937.855682638889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45937.855682638889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45937.855682638889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45937.855682638889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45937.855682638889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45937.855682638889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45937.855682638889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45937.855682638889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45937.855682638889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45937.855682638889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45937.855682638889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45937.855682638889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45937.855682638889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45937.855682638889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45937.855682638889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45937.855682638889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45937.855682638889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45937.855682638889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45937.855682638889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45937.855682638889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45937.855682638889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45937.855682638889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45937.855682638889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45937.855682638889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45937.855682638889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45937.855682638889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45937.855682638889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45937.855682638889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45937.855682638889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45937.855682638889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45937.855682638889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45937.855682638889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45937.855682638889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45937.855682638889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45937.855682638889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45937.855682638889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45937.855682638889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45937.855682638889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45937.855682638889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45937.855682638889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45937.855682638889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45937.855682638889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45937.855682638889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45937.855682638889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45937.855682638889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45937.855682638889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45937.855682638889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45937.855682638889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45937.855682638889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45937.855682638889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45937.855682638889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45937.855682638889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45937.855682638889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45937.855682638889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45937.855682638889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45937.855682638889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45937.855682638889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45937.855682638889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45937.855682638889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45937.855682638889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45937.855682638889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45937.855682638889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45937.855682638889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45937.855682638889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45937.855682638889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45937.855682638889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45937.855682638889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45937.855682638889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45937.855682638889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45937.855682638889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45937.855682638889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45937.855682638889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45937.855682638889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45937.855682638889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45937.855682638889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45937.855682638889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45937.855682638889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45937.855682638889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45937.855682638889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45937.855682638889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45937.855682638889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45937.855682638889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45937.855682638889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45937.855682638889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45937.855682638889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45937.855682638889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45937.855682638889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45937.855682638889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45937.855682638889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45937.855682638889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45937.855682638889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45937.855682638889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45937.855682638889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45937.855682638889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45937.855682638889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45937.855682638889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45937.855682638889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45937.855682638889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45937.855682638889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45937.855682638889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45937.855682638889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45937.855682638889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45937.855682638889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45937.855682638889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45937.855682638889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45937.855682638889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45937.855682638889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45937.855682638889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45937.855682638889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45937.855682638889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45937.855682638889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45937.855682638889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45937.855682638889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45937.855682638889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45937.855682638889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45937.855682638889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45937.855682638889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45937.855682638889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45937.855682638889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45937.855682638889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45937.855682638889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45937.855682638889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45937.855682638889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45937.855682638889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45937.855682638889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45937.855682638889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45937.855682638889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45937.855682638889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45937.855682638889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45937.855682638889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45937.855682638889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45937.855682638889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45937.855682638889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45937.855682638889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45937.855682638889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45937.855682638889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45937.855682638889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45937.855682638889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45937.855682638889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45937.855682638889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45937.855682638889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45937.855682638889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45937.855682638889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45937.855682638889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45937.855682638889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45937.855682638889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45937.855682638889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45937.855682638889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45937.855682638889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45937.855682638889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45937.855682638889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45937.855682638889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45937.855682638889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45937.855682638889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45937.855682638889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45937.855682638889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45937.855682638889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45937.855682638889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45937.855682638889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45937.855682638889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45937.855682638889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45937.855682638889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45937.855682638889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45937.855682638889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45937.855682638889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45937.855682638889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45937.855682638889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45937.855682638889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45937.855682638889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45937.855682638889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45937.855682638889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45937.855682638889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45937.855682638889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45937.855682638889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45937.855682638889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45937.855682638889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45937.855682638889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45937.855682638889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45937.855682638889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45937.855682638889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45937.855682638889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45937.855682638889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45937.855682638889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45937.855682638889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45937.855682638889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45937.855682638889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45937.855682638889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45937.855682638889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45937.855682638889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45937.855682638889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45937.855682638889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45937.855682638889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45937.855682638889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45937.855682638889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45937.855682638889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45937.855682638889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45937.855682638889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45937.855682638889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45937.855682638889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45937.855682638889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45937.855682638889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45937.855682638889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45937.855682638889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45937.855682638889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45937.855682638889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45937.855682638889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45937.855682638889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45937.855682638889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45937.855682638889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45937.855682638889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45937.855682638889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45937.855682638889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45937.855682638889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45937.855682638889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45937.855682638889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45937.855682638889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45937.855682638889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45937.855682638889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45937.855682638889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45937.855682638889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45937.855682638889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45937.855682638889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45937.855682638889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45937.855682638889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45937.855682638889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45937.855682638889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45937.855682638889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45937.855682638889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45937.855682638889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45937.855682638889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45937.855682638889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45937.855682638889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45937.855682638889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45937.855682638889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45937.855682638889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45937.855682638889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45937.855682638889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45937.855682638889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45937.855682638889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45937.855682638889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45937.855682638889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45937.855682638889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45937.855682638889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45937.855682638889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45937.855682638889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45937.855682638889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45937.855682638889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45937.855682638889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45937.855682638889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45937.855682638889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45937.855682638889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45937.855682638889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45937.855682638889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45937.855682638889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45937.855682638889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45937.855682638889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45937.855682638889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45937.855682638889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45937.855682638889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45937.855682638889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45937.855682638889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45937.855682638889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45937.855682638889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45937.855682638889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45937.855682638889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45937.855682638889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45937.855682638889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45937.855682638889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45937.855682638889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45937.855682638889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45937.855682638889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45937.855682638889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45937.855682638889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45937.855682638889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45937.855682638889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45937.855682638889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45937.855682638889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45937.855682638889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45937.855682638889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45937.855682638889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45937.855682638889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45937.855682638889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45937.855682638889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45937.855682638889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45937.855682638889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45937.855682638889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45937.855682638889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45937.855682638889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45937.855682638889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45937.855682638889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45937.855682638889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45937.855682638889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45937.855682638889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45937.855682638889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45937.855682638889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45937.855682638889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45937.855682638889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45937.855682638889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45937.855682638889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45937.855682638889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45937.855682638889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45937.855682638889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45937.855682638889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45937.855682638889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45937.855682638889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45937.855682638889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45937.855682638889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45937.855682638889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45937.855682638889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45937.855682638889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45937.855682638889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45937.855682638889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45937.855682638889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45937.855682638889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45937.855682638889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45937.855682638889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45937.855682638889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45937.855682638889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45937.855682638889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45937.855682638889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45937.855682638889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45937.855682638889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45937.855682638889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45937.855682638889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45937.855682638889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45937.855682638889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45937.855682638889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45937.855682638889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45937.855682638889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45937.855682638889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45937.855682638889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45937.855682638889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45937.855682638889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45937.855682638889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45937.855682638889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45937.855682638889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45937.855682638889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45937.855682638889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45937.855682638889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45937.855682638889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45937.855682638889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45937.855682638889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45937.855682638889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45937.855682638889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45937.855682638889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45937.855682638889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45937.855682638889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45937.855682638889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45937.855682638889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45937.855682638889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45937.855682638889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45937.855682638889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45937.855682638889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45937.855682638889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45937.855682638889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45937.855682638889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45937.855682638889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45937.855682638889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45937.855682638889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45937.855682638889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45937.855682638889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45937.855682638889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45937.855682638889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45937.855682638889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45937.855682638889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45937.855682638889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45937.855682638889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45937.855682638889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45937.855682638889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45937.855682638889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45937.855682638889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45937.855682638889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45937.855682638889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45937.855682638889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45937.855682638889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45937.855682638889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45937.855682638889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45937.855682638889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45937.855682638889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45937.855682638889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45937.855682638889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45937.855682638889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45937.855682638889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45937.855682638889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45937.855682638889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45937.855682638889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45937.855682638889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45937.855682638889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45937.855682638889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45937.855682638889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45937.855682638889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45937.855682638889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45937.855682638889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45937.855682638889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45937.855682638889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45937.855682638889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45937.855682638889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45937.855682638889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45937.855682638889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45937.855682638889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45937.855682638889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45937.855682638889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45937.855682638889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45937.855682638889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45937.855682638889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45937.855682638889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45937.855682638889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45937.855682638889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45937.855682638889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45937.855682638889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45937.855682638889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45937.855682638889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45937.855682638889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45937.855682638889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45937.855682638889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45937.855682638889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45937.855682638889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45937.855682638889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45937.855682638889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45937.855682638889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45937.855682638889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45937.855682638889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45937.855682638889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45937.855682638889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45937.855682638889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45937.855682638889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45937.855682638889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45937.855682638889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45937.855682638889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45937.855682638889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45937.855682638889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45937.855682638889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45937.855682638889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45937.855682638889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45937.855682638889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45937.855682638889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45937.855682638889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45937.855682638889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45937.855682638889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45937.855682638889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45937.855682638889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45937.855682638889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45937.855682638889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45937.855682638889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45937.855682638889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45937.855682638889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45937.855682638889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45937.855682638889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45937.855682638889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45937.855682638889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45937.855682638889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45937.855682638889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45937.855682638889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45937.855682638889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45937.855682638889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45937.855682638889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45937.855682638889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45937.855682638889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45937.855682638889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45937.855682638889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45937.855682638889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45937.855682638889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45937.855682638889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45937.855682638889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45937.855682638889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45937.855682638889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45937.855682638889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45937.855682638889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45937.855682638889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45937.855682638889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45937.855682638889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45937.855682638889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45937.855682638889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45937.855682638889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45937.855682638889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45937.855682638889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45937.855682638889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45937.855682638889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45937.855682638889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45937.855682638889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45937.855682638889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45937.855682638889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45937.855682638889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45937.855682638889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45937.855682638889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45937.855682638889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45937.855682638889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45937.855682638889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45937.855682638889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45937.855682638889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45937.855682638889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45937.855682638889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45937.855682638889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45937.855682638889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45937.855682638889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45937.855682638889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45937.855682638889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45937.855682638889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45937.855682638889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45937.855682638889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45937.855682638889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45937.855682638889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45937.855682638889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45937.855682638889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45937.855682638889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45937.855682638889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45937.855682638889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45937.855682638889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45937.855682638889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45937.855682638889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45937.855682638889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45937.855682638889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45937.855682638889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45937.855682638889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45937.855682638889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45937.855682638889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45937.855682638889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45937.855682638889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45937.855682638889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45937.855682638889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45937.855682638889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45937.855682638889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45937.855682638889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45937.855682638889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45937.855682638889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45937.855682638889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45937.855682638889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45937.855682638889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45937.855682638889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45937.855682638889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45937.855682638889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45937.855682638889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45937.855682638889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45937.855682638889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45937.855682638889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45937.855682638889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45937.855682638889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45937.855682638889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45937.855682638889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45937.855682638889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45937.855682638889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45937.855682638889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45937.855682638889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45937.855682638889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45937.855682638889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45937.855682638889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45937.855682638889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45937.855682638889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45937.855682638889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45937.855682638889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45937.855682638889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45937.855682638889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45937.855682638889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45937.855682638889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45937.855682638889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45937.855682638889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45937.855682638889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45937.855682638889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45937.855682638889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45937.855682638889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45937.855682638889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45937.855682638889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45937.855682638889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45937.855682638889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45937.855682638889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45937.855682638889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45937.855682638889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45937.855682638889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45937.855682638889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45937.855682638889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45937.855682638889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45937.855682638889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45937.855682638889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45937.855682638889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45937.855682638889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45937.855682638889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45937.855682638889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45937.855682638889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45937.855682638889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45937.855682638889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45937.855682638889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45937.855682638889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45937.855682638889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45937.855682638889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45937.855682638889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45937.855682638889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45937.855682638889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45937.855682638889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45937.855682638889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45937.855682638889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45937.855682638889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45937.855682638889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45937.855682638889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45937.855682638889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45937.855682638889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45937.855682638889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45937.855682638889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45937.855682638889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45937.855682638889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45937.855682638889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45937.855682638889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45937.855682638889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45937.855682638889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45937.855682638889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45937.855682638889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45937.855682638889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45937.855682638889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45937.855682638889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45937.855682638889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45937.855682638889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45937.855682638889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45937.855682638889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45937.855682638889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45937.855682638889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45937.855682638889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45937.855682638889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45937.855682638889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45937.855682638889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45937.855682638889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45937.855682638889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45937.855682638889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45937.855682638889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45937.855682638889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45937.855682638889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45937.855682638889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45937.855682638889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45937.855682638889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45937.855682638889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45937.855682638889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45937.855682638889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45937.855682638889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45937.855682638889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45937.855682638889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45937.855682638889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45937.855682638889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45937.855682638889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45937.855682638889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45937.855682638889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45937.855682638889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45937.855682638889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45937.855682638889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45937.855682638889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45937.855682638889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45937.855682638889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45937.855682638889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45937.855682638889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45937.855682638889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45937.855682638889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45937.855682638889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45937.855682638889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45937.855682638889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45937.855682638889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45937.855682638889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45937.855682638889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45937.855682638889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45937.855682638889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45937.855682638889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45937.855682638889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45937.855682638889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45937.855682638889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45937.855682638889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45937.855682638889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45937.855682638889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45937.855682638889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45937.855682638889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45937.855682638889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45937.855682638889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45937.855682638889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45937.855682638889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45937.855682638889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45937.855682638889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45937.855682638889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45937.855682638889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45937.855682638889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45937.855682638889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45937.855682638889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45937.855682638889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45937.855682638889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45937.855682638889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45937.855682638889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45937.855682638889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45937.855682638889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45937.855682638889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45937.855682638889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45937.855682638889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45937.855682638889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45937.855682638889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45937.855682638889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45937.855682638889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45937.855682638889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45937.855682638889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45937.855682638889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45937.855682638889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45937.855682638889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45937.855682638889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45937.855682638889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45937.855682638889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45937.855682638889</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45937.855682638889</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234.37496504629235</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0.1772567129592062</v>
      </c>
      <c r="H3" s="136">
        <v>45937.456493055557</v>
      </c>
      <c r="I3" s="132" t="str">
        <f>IFERROR(VLOOKUP(D3,DB!A:F,6,0),"")</f>
        <v>Generator-SG</v>
      </c>
      <c r="J3" s="132" t="str">
        <f>IFERROR(VLOOKUP(D3,DB!A:G,7,0),"")</f>
        <v>Dead</v>
      </c>
      <c r="K3" s="139" t="s">
        <v>39057</v>
      </c>
      <c r="L3" s="134" t="str">
        <f>IFERROR(VLOOKUP(D3,DB!A:I,9,0),"")</f>
        <v>Latis</v>
      </c>
    </row>
    <row r="4" spans="1:16" ht="15" customHeight="1">
      <c r="A4" s="132"/>
      <c r="B4" s="132" t="str">
        <f>IFERROR(VLOOKUP(D4,DB!A:K,11,0),"")</f>
        <v/>
      </c>
      <c r="C4" s="133"/>
      <c r="D4" s="134"/>
      <c r="E4" s="135"/>
      <c r="F4" s="136"/>
      <c r="G4" s="137">
        <f ca="1">IFERROR(NOW()-F4,"")</f>
        <v>45937.855682638889</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45937.855682638889</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45937.855682638889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45937.855682638889</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45937.855682638889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45937.855682638889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45937.855682638889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45937.855682638889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45937.855682638889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45937.855682638889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45937.855682638889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45937.855682638889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45937.855682638889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45937.855682638889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45937.855682638889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45937.855682638889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45937.855682638889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45937.855682638889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45937.855682638889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45937.855682638889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45937.855682638889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45937.855682638889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45937.855682638889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45937.855682638889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45937.855682638889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45937.855682638889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45937.855682638889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45937.855682638889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45937.855682638889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45937.855682638889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45937.855682638889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45937.855682638889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45937.855682638889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45937.855682638889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45937.855682638889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45937.855682638889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45937.855682638889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45937.855682638889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45937.855682638889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45937.855682638889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45937.855682638889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45937.855682638889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45937.855682638889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45937.855682638889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45937.855682638889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45937.855682638889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45937.855682638889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45937.855682638889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45937.855682638889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45937.855682638889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45937.855682638889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45937.855682638889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45937.855682638889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45937.855682638889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45937.855682638889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45937.855682638889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45937.855682638889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45937.855682638889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45937.855682638889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45937.855682638889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45937.855682638889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45937.855682638889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45937.855682638889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45937.855682638889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45937.855682638889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45937.855682638889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45937.855682638889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45937.855682638889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45937.855682638889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45937.855682638889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45937.855682638889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45937.855682638889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45937.855682638889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45937.855682638889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45937.855682638889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45937.855682638889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45937.855682638889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45937.855682638889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45937.855682638889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45937.855682638889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45937.855682638889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45937.855682638889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45937.855682638889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45937.855682638889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45937.855682638889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45937.855682638889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45937.855682638889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45937.855682638889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45937.855682638889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45937.855682638889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45937.855682638889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45937.855682638889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45937.855682638889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45937.855682638889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45937.855682638889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45937.855682638889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45937.855682638889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45937.855682638889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45937.855682638889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45937.855682638889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45937.855682638889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45937.855682638889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45937.855682638889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45937.855682638889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45937.855682638889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45937.855682638889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45937.855682638889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45937.855682638889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45937.855682638889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45937.855682638889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45937.855682638889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45937.855682638889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45937.855682638889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45937.855682638889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45937.855682638889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45937.855682638889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45937.855682638889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45937.855682638889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45937.855682638889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45937.855682638889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45937.855682638889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45937.855682638889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45937.855682638889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45937.855682638889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45937.855682638889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45937.855682638889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45937.855682638889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45937.855682638889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45937.855682638889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45937.855682638889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45937.855682638889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45937.855682638889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45937.855682638889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45937.855682638889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45937.855682638889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45937.855682638889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45937.855682638889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45937.855682638889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45937.855682638889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45937.855682638889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45937.855682638889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45937.855682638889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45937.855682638889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45937.855682638889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45937.855682638889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45937.855682638889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45937.855682638889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45937.855682638889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45937.855682638889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45937.855682638889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45937.855682638889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45937.855682638889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45937.855682638889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45937.855682638889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45937.855682638889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45937.855682638889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45937.855682638889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45937.855682638889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45937.855682638889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45937.855682638889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45937.855682638889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45937.855682638889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45937.855682638889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45937.855682638889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45937.855682638889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45937.855682638889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45937.855682638889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45937.855682638889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45937.855682638889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45937.855682638889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45937.855682638889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45937.855682638889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45937.855682638889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45937.855682638889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45937.855682638889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45937.855682638889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45937.855682638889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45937.855682638889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45937.855682638889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45937.855682638889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45937.855682638889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45937.855682638889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45937.855682638889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45937.855682638889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45937.855682638889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45937.855682638889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45937.855682638889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45937.855682638889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45937.855682638889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45937.855682638889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45937.855682638889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45937.855682638889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45937.855682638889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45937.855682638889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45937.855682638889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45937.855682638889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45937.855682638889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45937.855682638889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45937.855682638889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45937.855682638889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45937.855682638889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45937.855682638889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45937.855682638889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45937.855682638889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45937.855682638889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45937.855682638889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45937.855682638889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45937.855682638889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45937.855682638889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45937.855682638889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45937.855682638889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45937.855682638889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45937.855682638889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45937.855682638889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45937.855682638889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45937.855682638889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45937.855682638889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45937.855682638889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45937.855682638889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45937.855682638889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45937.855682638889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45937.855682638889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45937.855682638889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45937.855682638889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45937.855682638889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45937.855682638889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45937.855682638889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45937.855682638889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45937.855682638889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45937.855682638889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45937.855682638889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45937.855682638889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45937.855682638889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45937.855682638889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45937.855682638889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45937.855682638889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45937.855682638889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45937.855682638889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45937.855682638889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45937.855682638889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45937.855682638889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45937.855682638889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45937.855682638889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45937.855682638889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45937.855682638889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45937.855682638889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45937.855682638889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45937.855682638889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45937.855682638889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45937.855682638889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45937.855682638889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45937.855682638889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45937.855682638889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45937.855682638889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45937.855682638889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45937.855682638889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45937.855682638889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45937.855682638889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45937.855682638889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45937.855682638889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45937.855682638889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45937.855682638889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45937.855682638889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45937.855682638889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45937.855682638889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45937.855682638889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45937.855682638889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45937.855682638889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45937.855682638889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45937.855682638889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45937.855682638889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45937.855682638889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45937.855682638889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45937.855682638889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45937.855682638889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45937.855682638889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45937.855682638889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45937.855682638889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45937.855682638889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45937.855682638889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45937.855682638889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45937.855682638889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45937.855682638889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45937.855682638889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45937.855682638889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45937.855682638889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45937.855682638889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45937.855682638889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45937.855682638889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45937.855682638889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45937.855682638889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45937.855682638889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45937.855682638889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45937.855682638889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45937.855682638889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45937.855682638889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45937.855682638889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45937.855682638889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45937.855682638889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45937.855682638889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45937.855682638889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45937.855682638889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45937.855682638889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45937.855682638889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45937.855682638889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45937.855682638889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45937.855682638889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45937.855682638889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45937.855682638889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45937.855682638889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45937.855682638889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45937.855682638889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45937.855682638889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45937.855682638889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45937.855682638889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45937.855682638889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45937.855682638889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45937.855682638889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45937.855682638889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45937.855682638889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45937.855682638889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45937.855682638889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45937.855682638889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45937.855682638889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45937.855682638889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45937.855682638889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45937.855682638889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45937.855682638889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45937.855682638889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45937.855682638889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45937.855682638889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45937.855682638889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45937.855682638889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45937.855682638889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45937.855682638889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45937.855682638889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45937.855682638889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45937.855682638889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45937.855682638889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45937.855682638889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45937.855682638889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45937.855682638889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45937.855682638889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45937.855682638889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45937.855682638889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45937.855682638889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45937.855682638889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45937.855682638889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45937.855682638889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45937.855682638889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45937.855682638889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45937.855682638889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45937.855682638889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45937.855682638889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45937.855682638889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45937.855682638889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45937.855682638889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45937.855682638889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45937.855682638889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45937.855682638889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45937.855682638889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45937.855682638889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45937.855682638889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45937.855682638889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45937.855682638889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45937.855682638889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45937.855682638889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45937.855682638889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45937.855682638889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45937.855682638889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45937.855682638889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45937.855682638889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45937.855682638889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45937.855682638889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45937.855682638889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45937.855682638889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45937.855682638889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45937.855682638889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45937.855682638889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45937.855682638889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45937.855682638889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45937.855682638889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45937.855682638889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45937.855682638889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45937.855682638889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45937.855682638889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45937.855682638889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45937.855682638889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45937.855682638889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45937.855682638889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45937.855682638889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45937.855682638889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45937.855682638889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45937.855682638889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45937.855682638889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45937.855682638889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45937.855682638889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45937.855682638889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45937.855682638889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45937.855682638889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45937.855682638889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45937.855682638889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45937.855682638889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45937.855682638889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45937.855682638889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45937.855682638889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45937.855682638889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45937.855682638889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45937.855682638889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45937.855682638889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45937.855682638889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45937.855682638889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45937.855682638889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45937.855682638889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45937.855682638889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45937.855682638889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45937.855682638889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45937.855682638889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45937.855682638889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45937.855682638889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45937.855682638889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45937.855682638889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45937.855682638889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45937.855682638889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45937.855682638889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45937.855682638889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45937.855682638889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45937.855682638889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45937.855682638889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45937.855682638889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45937.855682638889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45937.855682638889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45937.855682638889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45937.855682638889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45937.855682638889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45937.855682638889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45937.855682638889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45937.855682638889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45937.855682638889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45937.855682638889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45937.855682638889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45937.855682638889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45937.855682638889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45937.855682638889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45937.855682638889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45937.855682638889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45937.855682638889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45937.855682638889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45937.855682638889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45937.855682638889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45937.855682638889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45937.855682638889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45937.855682638889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45937.855682638889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45937.855682638889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45937.855682638889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45937.855682638889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45937.855682638889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45937.855682638889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45937.855682638889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45937.855682638889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45937.855682638889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45937.855682638889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45937.855682638889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45937.855682638889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45937.855682638889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45937.855682638889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45937.855682638889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45937.855682638889</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45937.855682638889</v>
      </c>
      <c r="H473" s="136"/>
      <c r="I473" s="132" t="str">
        <f>IFERROR(VLOOKUP(D473,DB!A:F,6,0),"")</f>
        <v/>
      </c>
      <c r="J473" s="132" t="str">
        <f>IFERROR(VLOOKUP(D473,DB!A:G,7,0),"")</f>
        <v/>
      </c>
      <c r="K473" s="139"/>
      <c r="L473" s="134" t="str">
        <f>IFERROR(VLOOKUP(D473,DB!A:I,9,0),"")</f>
        <v/>
      </c>
    </row>
    <row r="474" spans="1:12" ht="15" customHeight="1">
      <c r="A474" s="140"/>
      <c r="B474" s="140" t="str">
        <f>IFERROR(VLOOKUP(D474,DB!A:K,11,0),"")</f>
        <v/>
      </c>
      <c r="C474" s="141"/>
      <c r="D474" s="142"/>
      <c r="E474" s="143"/>
      <c r="F474" s="144"/>
      <c r="G474" s="145">
        <f ca="1">IFERROR(NOW()-F474,"")</f>
        <v>45937.855682638889</v>
      </c>
      <c r="H474" s="144"/>
      <c r="I474" s="140" t="str">
        <f>IFERROR(VLOOKUP(D474,DB!A:F,6,0),"")</f>
        <v/>
      </c>
      <c r="J474" s="140" t="str">
        <f>IFERROR(VLOOKUP(D474,DB!A:G,7,0),"")</f>
        <v/>
      </c>
      <c r="K474" s="146"/>
      <c r="L474" s="142" t="str">
        <f>IFERROR(VLOOKUP(D474,DB!A:I,9,0),"")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46.023622453700227</v>
      </c>
      <c r="H2" s="38">
        <v>45891.790393518517</v>
      </c>
      <c r="I2" s="37" t="str">
        <f>IFERROR(VLOOKUP(D2,DB!A:F,6,0),"")</f>
        <v>Generator-SG</v>
      </c>
      <c r="J2" s="37" t="str">
        <f>IFERROR(VLOOKUP(D2,DB!A:G,7,0),"")</f>
        <v>Vandalized</v>
      </c>
      <c r="K2" s="37" t="s">
        <v>39059</v>
      </c>
      <c r="L2" s="37" t="str">
        <f>IFERROR(VLOOKUP(D2,DB!A:I,9,0),"")</f>
        <v>Latis</v>
      </c>
      <c r="M2" s="128"/>
    </row>
    <row r="3" spans="1:13" ht="30.75">
      <c r="A3" s="37" t="s">
        <v>39060</v>
      </c>
      <c r="B3" s="37" t="str">
        <f>IFERROR(VLOOKUP(D3,DB!A:K,11,0),"")</f>
        <v>R5</v>
      </c>
      <c r="C3" s="37">
        <v>1</v>
      </c>
      <c r="D3" s="37" t="s">
        <v>31295</v>
      </c>
      <c r="E3" s="37" t="s">
        <v>39045</v>
      </c>
      <c r="F3" s="38">
        <v>45926.188877314817</v>
      </c>
      <c r="G3" s="39">
        <f ca="1">IFERROR(NOW()-F3,"-")</f>
        <v>11.666805324071902</v>
      </c>
      <c r="H3" s="38">
        <v>45926.158159722225</v>
      </c>
      <c r="I3" s="37" t="str">
        <f>IFERROR(VLOOKUP(D3,DB!A:F,6,0),"")</f>
        <v>SCECO</v>
      </c>
      <c r="J3" s="37" t="str">
        <f>IFERROR(VLOOKUP(D3,DB!A:G,7,0),"")</f>
        <v>Good</v>
      </c>
      <c r="K3" s="37" t="s">
        <v>39061</v>
      </c>
      <c r="L3" s="37" t="str">
        <f>IFERROR(VLOOKUP(D3,DB!A:I,9,0),"")</f>
        <v>Latis</v>
      </c>
      <c r="M3" s="128"/>
    </row>
    <row r="4" spans="1:13" ht="30.75">
      <c r="A4" s="37" t="s">
        <v>39062</v>
      </c>
      <c r="B4" s="37" t="str">
        <f>IFERROR(VLOOKUP(D4,DB!A:K,11,0),"")</f>
        <v>R5</v>
      </c>
      <c r="C4" s="37">
        <v>1</v>
      </c>
      <c r="D4" s="37" t="s">
        <v>31519</v>
      </c>
      <c r="E4" s="37" t="s">
        <v>39045</v>
      </c>
      <c r="F4" s="38">
        <v>45937.848715277774</v>
      </c>
      <c r="G4" s="39">
        <f ca="1">IFERROR(NOW()-F4,"-")</f>
        <v>6.9673611142206937E-3</v>
      </c>
      <c r="H4" s="38">
        <v>45937.57917824074</v>
      </c>
      <c r="I4" s="37" t="str">
        <f>IFERROR(VLOOKUP(D4,DB!A:F,6,0),"")</f>
        <v>SCECO</v>
      </c>
      <c r="J4" s="37" t="str">
        <f>IFERROR(VLOOKUP(D4,DB!A:G,7,0),"")</f>
        <v>No BB Design</v>
      </c>
      <c r="K4" s="37" t="s">
        <v>39063</v>
      </c>
      <c r="L4" s="37" t="str">
        <f>IFERROR(VLOOKUP(D4,DB!A:I,9,0),"")</f>
        <v>Latis</v>
      </c>
      <c r="M4" s="128"/>
    </row>
    <row r="5" spans="1:13" ht="15">
      <c r="A5" s="37"/>
      <c r="B5" s="37" t="str">
        <f>IFERROR(VLOOKUP(D5,DB!A:K,11,0),"")</f>
        <v/>
      </c>
      <c r="C5" s="37"/>
      <c r="D5"/>
      <c r="E5" s="37"/>
      <c r="F5" s="38"/>
      <c r="G5" s="39">
        <f ca="1">IFERROR(NOW()-F5,"-")</f>
        <v>45937.855682638889</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45937.855682638889</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45937.855682638889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45937.855682638889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45937.855682638889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45937.855682638889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45937.855682638889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45937.855682638889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45937.855682638889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45937.855682638889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45937.855682638889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45937.855682638889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45937.855682638889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45937.855682638889</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45937.855682638889</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45937.855682638889</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45937.855682638889</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45937.855682638889</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45937.855682638889</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45937.855682638889</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45937.855682638889</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45937.855682638889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45937.855682638889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45937.855682638889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45937.855682638889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45937.855682638889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45937.855682638889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45937.855682638889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45937.855682638889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45937.855682638889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45937.855682638889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45937.855682638889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45937.855682638889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45937.855682638889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45937.855682638889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45937.855682638889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45937.855682638889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45937.855682638889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45937.855682638889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45937.855682638889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45937.855682638889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45937.855682638889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45937.855682638889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45937.855682638889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45937.855682638889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45937.855682638889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45937.855682638889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45937.855682638889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45937.855682638889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45937.855682638889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45937.855682638889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45937.855682638889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45937.855682638889</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45937.855682638889</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45937.855682638889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45937.855682638889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45937.855682638889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45937.855682638889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45937.855682638889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45937.855682638889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45937.855682638889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45937.855682638889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45937.855682638889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45937.855682638889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45937.855682638889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45937.855682638889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45937.855682638889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45937.855682638889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45937.855682638889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45937.855682638889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45937.855682638889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45937.855682638889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45937.855682638889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45937.855682638889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45937.855682638889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45937.855682638889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45937.855682638889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45937.855682638889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45937.855682638889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45937.855682638889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45937.855682638889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45937.855682638889</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45937.855682638889</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45937.855682638889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45937.855682638889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45937.855682638889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45937.855682638889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45937.855682638889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45937.855682638889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45937.855682638889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45937.855682638889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45937.855682638889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45937.855682638889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45937.855682638889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45937.855682638889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45937.855682638889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45937.855682638889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45937.855682638889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45937.855682638889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45937.855682638889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45937.855682638889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45937.855682638889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45937.855682638889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45937.855682638889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45937.855682638889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45937.855682638889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45937.855682638889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45937.855682638889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45937.855682638889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45937.855682638889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45937.855682638889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45937.855682638889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45937.855682638889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45937.855682638889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45937.855682638889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45937.855682638889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45937.855682638889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45937.855682638889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45937.855682638889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45937.855682638889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45937.855682638889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45937.855682638889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45937.855682638889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45937.855682638889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45937.855682638889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45937.855682638889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45937.855682638889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45937.855682638889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45937.855682638889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45937.855682638889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45937.855682638889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45937.855682638889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45937.855682638889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45937.855682638889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45937.855682638889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45937.855682638889</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45937.855682638889</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69" ht="15"/>
    <row r="1371" ht="15"/>
    <row r="1372" ht="15"/>
    <row r="1374" ht="15"/>
    <row r="1376"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8"/>
  <sheetViews>
    <sheetView workbookViewId="0">
      <selection activeCell="E8" sqref="E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11.082835416666057</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45937.855682638889</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3.9747104166672216</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2.9134372685148264</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45937.855682638889</v>
      </c>
      <c r="H6" s="116">
        <v>45935.895856481482</v>
      </c>
      <c r="I6" s="112" t="str">
        <f>IFERROR(VLOOKUP(D6,DB!A:F,6,0),"")</f>
        <v>SCECO</v>
      </c>
      <c r="J6" s="112" t="str">
        <f>IFERROR(VLOOKUP(D6,DB!A:G,7,0),"")</f>
        <v>Vandalized+No BB Design</v>
      </c>
      <c r="K6" s="117" t="s">
        <v>39070</v>
      </c>
      <c r="L6" s="118" t="str">
        <f>IFERROR(VLOOKUP(D6,DB!A:I,9,0),"")</f>
        <v>Latis</v>
      </c>
    </row>
    <row r="7" spans="1:16383" ht="31.5" customHeight="1">
      <c r="A7" s="113" t="s">
        <v>39071</v>
      </c>
      <c r="B7" s="112" t="str">
        <f>IFERROR(VLOOKUP(D7,DB!A:K,11,0),"")</f>
        <v>R6</v>
      </c>
      <c r="C7" s="114">
        <v>3</v>
      </c>
      <c r="D7" s="112" t="s">
        <v>34273</v>
      </c>
      <c r="E7" s="115" t="s">
        <v>38964</v>
      </c>
      <c r="F7" s="116">
        <v>45937.707013888888</v>
      </c>
      <c r="G7" s="81">
        <f ca="1">IFERROR(NOW()-F7,"-")</f>
        <v>0.14866875000006985</v>
      </c>
      <c r="H7" s="116">
        <v>45937.689884259256</v>
      </c>
      <c r="I7" s="112" t="str">
        <f>IFERROR(VLOOKUP(D7,DB!A:F,6,0),"")</f>
        <v>SCECO</v>
      </c>
      <c r="J7" s="112" t="str">
        <f>IFERROR(VLOOKUP(D7,DB!A:G,7,0),"")</f>
        <v>Vandalized</v>
      </c>
      <c r="K7" s="117" t="s">
        <v>39072</v>
      </c>
      <c r="L7" s="118" t="str">
        <f>IFERROR(VLOOKUP(D7,DB!A:I,9,0),"")</f>
        <v>Latis</v>
      </c>
    </row>
    <row r="8" spans="1:16383" ht="31.5" customHeight="1">
      <c r="A8" s="113" t="s">
        <v>39073</v>
      </c>
      <c r="B8" s="112" t="str">
        <f>IFERROR(VLOOKUP(D8,DB!A:K,11,0),"")</f>
        <v>R6</v>
      </c>
      <c r="C8" s="114">
        <v>1</v>
      </c>
      <c r="D8" s="112" t="s">
        <v>33684</v>
      </c>
      <c r="E8" s="129" t="s">
        <v>39065</v>
      </c>
      <c r="F8" s="116">
        <v>45937.809027777781</v>
      </c>
      <c r="G8" s="81">
        <f ca="1">IFERROR(NOW()-F8,"-")</f>
        <v>4.6654861107526813E-2</v>
      </c>
      <c r="H8" s="116">
        <v>45937.667847222219</v>
      </c>
      <c r="I8" s="112" t="str">
        <f>IFERROR(VLOOKUP(D8,DB!A:F,6,0),"")</f>
        <v>SCECO</v>
      </c>
      <c r="J8" s="112" t="str">
        <f>IFERROR(VLOOKUP(D8,DB!A:G,7,0),"")</f>
        <v>Weak</v>
      </c>
      <c r="K8" s="117" t="s">
        <v>39070</v>
      </c>
      <c r="L8" s="118" t="str">
        <f>IFERROR(VLOOKUP(D8,DB!A:I,9,0),"")</f>
        <v>Latis</v>
      </c>
    </row>
    <row r="9" spans="1:16383" ht="31.5" customHeight="1">
      <c r="A9" s="113"/>
      <c r="B9" s="112" t="str">
        <f>IFERROR(VLOOKUP(D9,DB!A:K,11,0),"")</f>
        <v/>
      </c>
      <c r="C9" s="114"/>
      <c r="D9" s="154"/>
      <c r="E9" s="115"/>
      <c r="F9"/>
      <c r="G9" s="81">
        <f ca="1">IFERROR(NOW()-F9,"-")</f>
        <v>45937.855682638889</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54"/>
      <c r="F10" s="116"/>
      <c r="G10" s="81">
        <f ca="1">IFERROR(NOW()-F10,"-")</f>
        <v>45937.855682638889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45937.855682638889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45937.855682638889</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45937.855682638889</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45937.855682638889</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45937.855682638889</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45937.855682638889</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45937.855682638889</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45937.855682638889</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45937.855682638889</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45937.855682638889</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45937.855682638889</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45937.855682638889</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45937.855682638889</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45937.855682638889</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45937.855682638889</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45937.855682638889</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45937.855682638889</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45937.855682638889</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45937.855682638889</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45937.855682638889</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45937.855682638889</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45937.855682638889</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45937.855682638889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45937.855682638889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45937.855682638889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45937.855682638889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45937.855682638889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45937.855682638889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45937.855682638889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45937.855682638889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45937.855682638889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45937.855682638889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45937.855682638889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45937.855682638889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45937.855682638889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45937.855682638889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45937.855682638889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45937.855682638889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45937.855682638889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45937.855682638889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45937.855682638889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45937.855682638889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45937.855682638889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45937.855682638889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45937.855682638889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45937.855682638889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45937.855682638889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45937.855682638889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45937.855682638889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45937.855682638889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45937.855682638889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45937.855682638889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45937.855682638889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45937.855682638889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45937.855682638889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45937.855682638889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45937.855682638889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45937.855682638889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45937.855682638889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45937.855682638889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45937.855682638889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45937.855682638889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45937.855682638889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45937.855682638889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45937.855682638889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45937.855682638889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45937.855682638889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45937.855682638889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45937.855682638889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45937.855682638889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45937.855682638889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45937.855682638889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45937.855682638889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45937.855682638889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45937.855682638889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45937.855682638889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45937.855682638889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45937.855682638889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45937.855682638889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45937.855682638889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45937.855682638889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45937.855682638889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45937.855682638889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45937.855682638889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45937.855682638889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45937.855682638889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45937.855682638889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45937.855682638889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45937.855682638889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45937.855682638889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45937.855682638889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45937.855682638889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45937.855682638889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45937.855682638889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45937.855682638889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45937.855682638889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45937.855682638889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45937.855682638889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45937.855682638889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45937.855682638889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45937.855682638889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45937.855682638889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45937.855682638889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45937.855682638889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45937.855682638889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45937.855682638889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45937.855682638889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45937.855682638889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45937.855682638889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45937.855682638889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45937.855682638889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45937.855682638889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45937.855682638889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45937.855682638889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45937.855682638889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45937.855682638889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45937.855682638889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45937.855682638889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45937.855682638889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45937.855682638889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45937.855682638889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45937.855682638889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45937.855682638889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45937.855682638889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45937.855682638889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45937.855682638889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45937.855682638889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45937.855682638889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45937.855682638889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45937.855682638889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45937.855682638889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45937.855682638889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45937.855682638889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45937.855682638889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45937.855682638889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45937.855682638889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45937.855682638889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45937.855682638889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45937.855682638889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45937.855682638889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45937.855682638889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45937.855682638889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45937.855682638889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45937.855682638889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45937.855682638889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45937.855682638889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45937.855682638889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45937.855682638889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45937.855682638889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45937.855682638889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45937.855682638889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45937.855682638889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45937.855682638889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45937.855682638889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45937.855682638889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45937.855682638889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45937.855682638889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45937.855682638889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45937.855682638889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45937.855682638889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45937.855682638889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45937.855682638889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45937.855682638889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45937.855682638889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45937.855682638889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45937.855682638889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45937.855682638889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45937.855682638889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45937.855682638889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45937.855682638889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45937.855682638889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45937.855682638889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45937.855682638889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45937.855682638889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45937.855682638889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45937.855682638889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45937.855682638889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45937.855682638889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45937.855682638889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45937.855682638889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45937.855682638889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45937.855682638889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45937.855682638889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45937.855682638889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45937.855682638889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45937.855682638889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45937.855682638889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45937.855682638889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45937.855682638889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45937.855682638889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45937.855682638889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45937.855682638889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45937.855682638889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45937.855682638889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45937.855682638889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45937.855682638889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45937.855682638889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45937.855682638889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45937.855682638889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45937.855682638889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45937.855682638889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45937.855682638889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45937.855682638889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45937.855682638889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45937.855682638889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45937.855682638889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45937.855682638889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45937.855682638889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45937.855682638889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45937.855682638889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45937.855682638889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45937.855682638889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45937.855682638889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45937.855682638889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45937.855682638889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45937.855682638889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45937.855682638889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45937.855682638889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45937.855682638889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45937.855682638889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45937.855682638889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45937.855682638889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45937.855682638889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45937.855682638889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45937.855682638889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45937.855682638889</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45937.855682638889</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45937.855682638889</v>
      </c>
      <c r="H238" s="116"/>
      <c r="I238" s="112" t="str">
        <f>IFERROR(VLOOKUP(D238,DB!A:F,6,0),"")</f>
        <v/>
      </c>
      <c r="J238" s="111" t="str">
        <f>IFERROR(VLOOKUP(D238,DB!A:G,7,0),"")</f>
        <v/>
      </c>
      <c r="K238" s="117"/>
      <c r="L238" s="118" t="str">
        <f>IFERROR(VLOOKUP(D238,DB!A:I,9,0),"")</f>
        <v/>
      </c>
    </row>
  </sheetData>
  <dataValidations count="2">
    <dataValidation allowBlank="1" showInputMessage="1" showErrorMessage="1" sqref="E1" xr:uid="{380493DB-286A-4683-AF55-C78F04945A49}"/>
    <dataValidation type="list" allowBlank="1" showInputMessage="1" showErrorMessage="1" sqref="E3 E11:E238 E5:E7 E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2025-10-07T17:32:38Z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