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76" documentId="13_ncr:1_{F6CB121F-512D-4AA6-A0C1-0FB36C537598}" xr6:coauthVersionLast="47" xr6:coauthVersionMax="47" xr10:uidLastSave="{AF64F9A2-E6AB-4891-91E8-C3343D9D88FC}"/>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10" i="3"/>
  <c r="G11" i="3"/>
  <c r="G12" i="3"/>
  <c r="G13" i="3"/>
  <c r="I3" i="4"/>
  <c r="J3" i="4"/>
  <c r="I3" i="6"/>
  <c r="I4" i="6"/>
  <c r="L10" i="3"/>
  <c r="J10" i="3"/>
  <c r="I10" i="3"/>
  <c r="B10"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<sst xmlns="http://schemas.openxmlformats.org/spreadsheetml/2006/main" count="178584" uniqueCount="39076">
  <si>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</si>
  <si>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</si>
  <si>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</si>
  <si>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</si>
  <si>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</si>
  <si>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</si>
  <si>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</si>
  <si>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</si>
  <si>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</si>
  <si>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</si>
  <si>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</si>
  <si>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</si>
  <si>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</si>
  <si>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</si>
  <si>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</si>
  <si>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</si>
  <si>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</si>
  <si>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</si>
  <si>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</si>
  <si>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</si>
  <si>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</si>
  <si>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</si>
  <si>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</si>
  <si>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</si>
  <si>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</si>
  <si>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</si>
  <si>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</si>
  <si>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</si>
  <si>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</si>
  <si>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</si>
  <si>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</si>
  <si>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</si>
  <si>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</si>
  <si>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</si>
  <si>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</si>
  <si>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</si>
  <si>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</si>
  <si>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</si>
  <si>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</si>
  <si>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</si>
  <si>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</si>
  <si>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</si>
  <si>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</si>
  <si>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</si>
  <si>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</si>
  <si>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</si>
  <si>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</si>
  <si>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</si>
  <si>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</si>
  <si>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</si>
  <si>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</si>
  <si>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</si>
  <si>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</si>
  <si>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</si>
  <si>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</si>
  <si>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</si>
  <si>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</si>
  <si>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</si>
  <si>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</si>
  <si>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</si>
  <si>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</si>
  <si>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</si>
  <si>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</si>
  <si>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</si>
  <si>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</si>
  <si>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</si>
  <si>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</si>
  <si>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</si>
  <si>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</si>
  <si>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</si>
  <si>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</si>
  <si>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</si>
  <si>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</si>
  <si>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</si>
  <si>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</si>
  <si>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</si>
  <si>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</si>
  <si>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</si>
  <si>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</si>
  <si>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</si>
  <si>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</si>
  <si>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</si>
  <si>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</si>
  <si>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</si>
  <si>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</si>
  <si>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</si>
  <si>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</si>
  <si>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</si>
  <si>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</si>
  <si>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</si>
  <si>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</si>
  <si>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</si>
  <si>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</si>
  <si>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</si>
  <si>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</si>
  <si>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</si>
  <si>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</si>
  <si>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</si>
  <si>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</si>
  <si>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</si>
  <si>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</si>
  <si>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</si>
  <si>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</si>
  <si>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</si>
  <si>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</si>
  <si>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</si>
  <si>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</si>
  <si>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</si>
  <si>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</si>
  <si>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</si>
  <si>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</si>
  <si>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</si>
  <si>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</si>
  <si>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</si>
  <si>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</si>
  <si>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</si>
  <si>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</si>
  <si>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</si>
  <si>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</si>
  <si>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</si>
  <si>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</si>
  <si>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</si>
  <si>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</si>
  <si>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</si>
  <si>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</si>
  <si>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</si>
  <si>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</si>
  <si>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</si>
  <si>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</si>
  <si>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</si>
  <si>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</si>
  <si>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</si>
  <si>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</si>
  <si>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</si>
  <si>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</si>
  <si>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</si>
  <si>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</si>
  <si>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</si>
  <si>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</si>
  <si>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</si>
  <si>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</si>
  <si>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</si>
  <si>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</si>
  <si>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</si>
  <si>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</si>
  <si>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</si>
  <si>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</si>
  <si>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</si>
  <si>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</si>
  <si>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</si>
  <si>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</si>
  <si>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</si>
  <si>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</si>
  <si>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</si>
  <si>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</si>
  <si>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</si>
  <si>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</si>
  <si>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</si>
  <si>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</si>
  <si>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</si>
  <si>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</si>
  <si>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</si>
  <si>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</si>
  <si>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</si>
  <si>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</si>
  <si>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</si>
  <si>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</si>
  <si>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</si>
  <si>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</si>
  <si>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</si>
  <si>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</si>
  <si>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</si>
  <si>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</si>
  <si>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</si>
  <si>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</si>
  <si>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</si>
  <si>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</si>
  <si>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</si>
  <si>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</si>
  <si>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</si>
  <si>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</si>
  <si>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</si>
  <si>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</si>
  <si>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</si>
  <si>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</si>
  <si>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</si>
  <si>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</si>
  <si>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</si>
  <si>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</si>
  <si>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</si>
  <si>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</si>
  <si>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</si>
  <si>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</si>
  <si>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</si>
  <si>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</si>
  <si>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</si>
  <si>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</si>
  <si>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</si>
  <si>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</si>
  <si>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</si>
  <si>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</si>
  <si>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</si>
  <si>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</si>
  <si>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</si>
  <si>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</si>
  <si>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</si>
  <si>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</si>
  <si>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</si>
  <si>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</si>
  <si>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</si>
  <si>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</si>
  <si>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</si>
  <si>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</si>
  <si>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</si>
  <si>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</si>
  <si>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</si>
  <si>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</si>
  <si>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</si>
  <si>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</si>
  <si>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</si>
  <si>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</si>
  <si>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</si>
  <si>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</si>
  <si>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</si>
  <si>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</si>
  <si>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</si>
  <si>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</si>
  <si>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</si>
  <si>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</si>
  <si>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</si>
  <si>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</si>
  <si>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</si>
  <si>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</si>
  <si>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</si>
  <si>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</si>
  <si>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</si>
  <si>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</si>
  <si>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</si>
  <si>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</si>
  <si>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</si>
  <si>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</si>
  <si>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</si>
  <si>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</si>
  <si>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</si>
  <si>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</si>
  <si>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</si>
  <si>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</si>
  <si>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</si>
  <si>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</si>
  <si>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</si>
  <si>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</si>
  <si>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</si>
  <si>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</si>
  <si>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</si>
  <si>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</si>
  <si>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</si>
  <si>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</si>
  <si>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</si>
  <si>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</si>
  <si>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</si>
  <si>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</si>
  <si>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</si>
  <si>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</si>
  <si>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</si>
  <si>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</si>
  <si>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</si>
  <si>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</si>
  <si>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</si>
  <si>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</si>
  <si>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</si>
  <si>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</si>
  <si>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</si>
  <si>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</si>
  <si>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</si>
  <si>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</si>
  <si>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</si>
  <si>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</si>
  <si>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</si>
  <si>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</si>
  <si>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</si>
  <si>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</si>
  <si>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</si>
  <si>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</si>
  <si>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</si>
  <si>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</si>
  <si>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</si>
  <si>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</si>
  <si>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</si>
  <si>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</si>
  <si>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</si>
  <si>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</si>
  <si>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</si>
  <si>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</si>
  <si>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</si>
  <si>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</si>
  <si>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</si>
  <si>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</si>
  <si>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</si>
  <si>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</si>
  <si>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</si>
  <si>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</si>
  <si>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</si>
  <si>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</si>
  <si>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</si>
  <si>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</si>
  <si>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</si>
  <si>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</si>
  <si>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</si>
  <si>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</si>
  <si>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</si>
  <si>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</si>
  <si>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</si>
  <si>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</si>
  <si>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</si>
  <si>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</si>
  <si>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</si>
  <si>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</si>
  <si>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</si>
  <si>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</si>
  <si>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</si>
  <si>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</si>
  <si>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</si>
  <si>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</si>
  <si>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</si>
  <si>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</si>
  <si>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</si>
  <si>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</si>
  <si>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</si>
  <si>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</si>
  <si>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</si>
  <si>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</si>
  <si>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</si>
  <si>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</si>
  <si>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</si>
  <si>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</si>
  <si>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</si>
  <si>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</si>
  <si>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</si>
  <si>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</si>
  <si>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</si>
  <si>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</si>
  <si>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</si>
  <si>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</si>
  <si>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</si>
  <si>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</si>
  <si>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</si>
  <si>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</si>
  <si>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</si>
  <si>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</si>
  <si>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</si>
  <si>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</si>
  <si>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</si>
  <si>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</si>
  <si>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</si>
  <si>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</si>
  <si>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</si>
  <si>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</si>
  <si>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</si>
  <si>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</si>
  <si>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</si>
  <si>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</si>
  <si>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</si>
  <si>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</si>
  <si>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</si>
  <si>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</si>
  <si>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</si>
  <si>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</si>
  <si>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</si>
  <si>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</si>
  <si>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</si>
  <si>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</si>
  <si>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</si>
  <si>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</si>
  <si>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</si>
  <si>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</si>
  <si>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</si>
  <si>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</si>
  <si>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</si>
  <si>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</si>
  <si>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</si>
  <si>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</si>
  <si>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</si>
  <si>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</si>
  <si>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</si>
  <si>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</si>
  <si>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</si>
  <si>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</si>
  <si>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</si>
  <si>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</si>
  <si>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</si>
  <si>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</si>
  <si>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</si>
  <si>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</si>
  <si>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</si>
  <si>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</si>
  <si>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</si>
  <si>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</si>
  <si>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</si>
  <si>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</si>
  <si>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</si>
  <si>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</si>
  <si>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</si>
  <si>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</si>
  <si>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</si>
  <si>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</si>
  <si>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</si>
  <si>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</si>
  <si>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</si>
  <si>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</si>
  <si>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</si>
  <si>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</si>
  <si>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</si>
  <si>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</si>
  <si>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</si>
  <si>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</si>
  <si>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</si>
  <si>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</si>
  <si>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</si>
  <si>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</si>
  <si>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</si>
  <si>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</si>
  <si>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</si>
  <si>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</si>
  <si>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</si>
  <si>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</si>
  <si>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</si>
  <si>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</si>
  <si>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</si>
  <si>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</si>
  <si>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</si>
  <si>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</si>
  <si>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</si>
  <si>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</si>
  <si>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</si>
  <si>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</si>
  <si>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</si>
  <si>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</si>
  <si>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</si>
  <si>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</si>
  <si>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</si>
  <si>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</si>
  <si>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</si>
  <si>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</si>
  <si>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</si>
  <si>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</si>
  <si>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</si>
  <si>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</si>
  <si>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</si>
  <si>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</si>
  <si>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</si>
  <si>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</si>
  <si>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</si>
  <si>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</si>
  <si>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</si>
  <si>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</si>
  <si>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</si>
  <si>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</si>
  <si>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</si>
  <si>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</si>
  <si>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</si>
  <si>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</si>
  <si>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</si>
  <si>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</si>
  <si>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</si>
  <si>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</si>
  <si>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</si>
  <si>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</si>
  <si>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</si>
  <si>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</si>
  <si>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</si>
  <si>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</si>
  <si>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</si>
  <si>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</si>
  <si>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</si>
  <si>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</si>
  <si>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</si>
  <si>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</si>
  <si>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</si>
  <si>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</si>
  <si>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</si>
  <si>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</si>
  <si>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</si>
  <si>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</si>
  <si>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</si>
  <si>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</si>
  <si>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</si>
  <si>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</si>
  <si>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</si>
  <si>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</si>
  <si>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</si>
  <si>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</si>
  <si>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</si>
  <si>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</si>
  <si>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</si>
  <si>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</si>
  <si>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</si>
  <si>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</si>
  <si>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</si>
  <si>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</si>
  <si>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</si>
  <si>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</si>
  <si>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</si>
  <si>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</si>
  <si>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</si>
  <si>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</si>
  <si>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</si>
  <si>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</si>
  <si>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</si>
  <si>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</si>
  <si>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</si>
  <si>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</si>
  <si>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</si>
  <si>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</si>
  <si>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</si>
  <si>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</si>
  <si>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</si>
  <si>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</si>
  <si>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</si>
  <si>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</si>
  <si>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</si>
  <si>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</si>
  <si>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</si>
  <si>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</si>
  <si>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</si>
  <si>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</si>
  <si>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</si>
  <si>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</si>
  <si>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</si>
  <si>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</si>
  <si>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</si>
  <si>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</si>
  <si>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</si>
  <si>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</si>
  <si>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</si>
  <si>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</si>
  <si>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</si>
  <si>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</si>
  <si>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</si>
  <si>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</si>
  <si>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</si>
  <si>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</si>
  <si>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</si>
  <si>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</si>
  <si>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</si>
  <si>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</si>
  <si>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</si>
  <si>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</si>
  <si>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</si>
  <si>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</si>
  <si>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</si>
  <si>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</si>
  <si>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</si>
  <si>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</si>
  <si>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</si>
  <si>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</si>
  <si>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</si>
  <si>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</si>
  <si>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</si>
  <si>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</si>
  <si>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</si>
  <si>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</si>
  <si>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</si>
  <si>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</si>
  <si>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</si>
  <si>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</si>
  <si>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</si>
  <si>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</si>
  <si>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</si>
  <si>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</si>
  <si>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</si>
  <si>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</si>
  <si>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</si>
  <si>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</si>
  <si>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</si>
  <si>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</si>
  <si>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</si>
  <si>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</si>
  <si>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</si>
  <si>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</si>
  <si>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</si>
  <si>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</si>
  <si>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</si>
  <si>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</si>
  <si>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</si>
  <si>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</si>
  <si>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</si>
  <si>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</si>
  <si>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</si>
  <si>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</si>
  <si>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</si>
  <si>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</si>
  <si>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</si>
  <si>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</si>
  <si>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</si>
  <si>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</si>
  <si>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</si>
  <si>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</si>
  <si>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</si>
  <si>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</si>
  <si>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</si>
  <si>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</si>
  <si>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</si>
  <si>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</si>
  <si>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</si>
  <si>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</si>
  <si>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</si>
  <si>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</si>
  <si>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</si>
  <si>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</si>
  <si>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</si>
  <si>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</si>
  <si>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</si>
  <si>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</si>
  <si>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</si>
  <si>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</si>
  <si>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</si>
  <si>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</si>
  <si>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</si>
  <si>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</si>
  <si>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</si>
  <si>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</si>
  <si>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</si>
  <si>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</si>
  <si>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</si>
  <si>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</si>
  <si>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</si>
  <si>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</si>
  <si>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</si>
  <si>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</si>
  <si>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</si>
  <si>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</si>
  <si>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</si>
  <si>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</si>
  <si>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</si>
  <si>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</si>
  <si>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</si>
  <si>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</si>
  <si>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</si>
  <si>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</si>
  <si>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</si>
  <si>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</si>
  <si>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</si>
  <si>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</si>
  <si>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</si>
  <si>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</si>
  <si>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</si>
  <si>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</si>
  <si>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</si>
  <si>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</si>
  <si>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</si>
  <si>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</si>
  <si>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</si>
  <si>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</si>
  <si>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</si>
  <si>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</si>
  <si>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</si>
  <si>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</si>
  <si>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</si>
  <si>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</si>
  <si>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</si>
  <si>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</si>
  <si>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</si>
  <si>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</si>
  <si>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</si>
  <si>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</si>
  <si>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</si>
  <si>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</si>
  <si>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</si>
  <si>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</si>
  <si>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</si>
  <si>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</si>
  <si>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</si>
  <si>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</si>
  <si>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</si>
  <si>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</si>
  <si>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</si>
  <si>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</si>
  <si>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</si>
  <si>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</si>
  <si>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</si>
  <si>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</si>
  <si>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</si>
  <si>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</si>
  <si>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</si>
  <si>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</si>
  <si>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</si>
  <si>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</si>
  <si>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</si>
  <si>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</si>
  <si>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</si>
  <si>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</si>
  <si>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</si>
  <si>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</si>
  <si>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</si>
  <si>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</si>
  <si>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</si>
  <si>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</si>
  <si>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</si>
  <si>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</si>
  <si>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</si>
  <si>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</si>
  <si>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</si>
  <si>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</si>
  <si>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</si>
  <si>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</si>
  <si>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</si>
  <si>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</si>
  <si>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</si>
  <si>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</si>
  <si>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</si>
  <si>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</si>
  <si>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</si>
  <si>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</si>
  <si>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</si>
  <si>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</si>
  <si>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</si>
  <si>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</si>
  <si>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</si>
  <si>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</si>
  <si>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</si>
  <si>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</si>
  <si>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</si>
  <si>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</si>
  <si>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</si>
  <si>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</si>
  <si>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</si>
  <si>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</si>
  <si>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</si>
  <si>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</si>
  <si>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</si>
  <si>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</si>
  <si>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</si>
  <si>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</si>
  <si>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</si>
  <si>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</si>
  <si>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</si>
  <si>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</si>
  <si>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</si>
  <si>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</si>
  <si>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</si>
  <si>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</si>
  <si>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</si>
  <si>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</si>
  <si>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</si>
  <si>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</si>
  <si>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</si>
  <si>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</si>
  <si>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</si>
  <si>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</si>
  <si>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</si>
  <si>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</si>
  <si>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</si>
  <si>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</si>
  <si>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</si>
  <si>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</si>
  <si>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</si>
  <si>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</si>
  <si>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</si>
  <si>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</si>
  <si>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</si>
  <si>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</si>
  <si>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</si>
  <si>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</si>
  <si>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</si>
  <si>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</si>
  <si>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</si>
  <si>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</si>
  <si>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</si>
  <si>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</si>
  <si>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</si>
  <si>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</si>
  <si>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</si>
  <si>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</si>
  <si>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</si>
  <si>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</si>
  <si>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</si>
  <si>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</si>
  <si>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</si>
  <si>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</si>
  <si>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</si>
  <si>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</si>
  <si>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</si>
  <si>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</si>
  <si>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</si>
  <si>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</si>
  <si>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</si>
  <si>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</si>
  <si>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</si>
  <si>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</si>
  <si>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</si>
  <si>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</si>
  <si>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</si>
  <si>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</si>
  <si>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</si>
  <si>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</si>
  <si>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</si>
  <si>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</si>
  <si>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</si>
  <si>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</si>
  <si>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</si>
  <si>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</si>
  <si>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</si>
  <si>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</si>
  <si>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</si>
  <si>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</si>
  <si>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</si>
  <si>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</si>
  <si>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</si>
  <si>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</si>
  <si>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</si>
  <si>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</si>
  <si>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</si>
  <si>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</si>
  <si>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</si>
  <si>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</si>
  <si>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</si>
  <si>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</si>
  <si>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</si>
  <si>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</si>
  <si>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</si>
  <si>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</si>
  <si>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</si>
  <si>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</si>
  <si>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</si>
  <si>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</si>
  <si>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</si>
  <si>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</si>
  <si>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</si>
  <si>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</si>
  <si>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</si>
  <si>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</si>
  <si>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</si>
  <si>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</si>
  <si>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</si>
  <si>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</si>
  <si>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</si>
  <si>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</si>
  <si>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</si>
  <si>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</si>
  <si>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</si>
  <si>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</si>
  <si>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</si>
  <si>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</si>
  <si>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</si>
  <si>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</si>
  <si>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</si>
  <si>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</si>
  <si>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</si>
  <si>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</si>
  <si>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</si>
  <si>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</si>
  <si>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</si>
  <si>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</si>
  <si>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</si>
  <si>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</si>
  <si>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</si>
  <si>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</si>
  <si>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</si>
  <si>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</si>
  <si>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</si>
  <si>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</si>
  <si>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</si>
  <si>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</si>
  <si>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</si>
  <si>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</si>
  <si>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</si>
  <si>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</si>
  <si>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</si>
  <si>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</si>
  <si>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</si>
  <si>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</si>
  <si>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</si>
  <si>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</si>
  <si>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</si>
  <si>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</si>
  <si>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</si>
  <si>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</si>
  <si>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</si>
  <si>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</si>
  <si>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</si>
  <si>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</si>
  <si>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</si>
  <si>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</si>
  <si>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</si>
  <si>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</si>
  <si>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</si>
  <si>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</si>
  <si>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</si>
  <si>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</si>
  <si>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</si>
  <si>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</si>
  <si>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</si>
  <si>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</si>
  <si>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</si>
  <si>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</si>
  <si>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</si>
  <si>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</si>
  <si>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</si>
  <si>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</si>
  <si>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</si>
  <si>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</si>
  <si>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</si>
  <si>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</si>
  <si>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</si>
  <si>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</si>
  <si>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</si>
  <si>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</si>
  <si>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</si>
  <si>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</si>
  <si>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</si>
  <si>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</si>
  <si>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</si>
  <si>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</si>
  <si>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</si>
  <si>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</si>
  <si>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</si>
  <si>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</si>
  <si>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</si>
  <si>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</si>
  <si>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</si>
  <si>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</si>
  <si>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</si>
  <si>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</si>
  <si>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</si>
  <si>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</si>
  <si>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</si>
  <si>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</si>
  <si>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</si>
  <si>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</si>
  <si>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</si>
  <si>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</si>
  <si>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</si>
  <si>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</si>
  <si>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</si>
  <si>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</si>
  <si>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</si>
  <si>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</si>
  <si>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</si>
  <si>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</si>
  <si>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</si>
  <si>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</si>
  <si>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</si>
  <si>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</si>
  <si>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</si>
  <si>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</si>
  <si>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</si>
  <si>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</si>
  <si>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</si>
  <si>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</si>
  <si>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</si>
  <si>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</si>
  <si>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</si>
  <si>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</si>
  <si>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</si>
  <si>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</si>
  <si>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</si>
  <si>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</si>
  <si>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</si>
  <si>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</si>
  <si>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</si>
  <si>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</si>
  <si>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</si>
  <si>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</si>
  <si>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</si>
  <si>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</si>
  <si>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</si>
  <si>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</si>
  <si>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</si>
  <si>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</si>
  <si>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</si>
  <si>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</si>
  <si>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</si>
  <si>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</si>
  <si>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</si>
  <si>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</si>
  <si>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</si>
  <si>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</si>
  <si>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</si>
  <si>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</si>
  <si>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</si>
  <si>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</si>
  <si>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</si>
  <si>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</si>
  <si>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</si>
  <si>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</si>
  <si>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</si>
  <si>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</si>
  <si>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</si>
  <si>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</si>
  <si>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</si>
  <si>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</si>
  <si>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</si>
  <si>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</si>
  <si>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</si>
  <si>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</si>
  <si>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</si>
  <si>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</si>
  <si>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</si>
  <si>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</si>
  <si>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</si>
  <si>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</si>
  <si>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</si>
  <si>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</si>
  <si>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</si>
  <si>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</si>
  <si>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</si>
  <si>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</si>
  <si>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</si>
  <si>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</si>
  <si>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</si>
  <si>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</si>
  <si>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</si>
  <si>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</si>
  <si>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</si>
  <si>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</si>
  <si>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</si>
  <si>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</si>
  <si>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</si>
  <si>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</si>
  <si>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</si>
  <si>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</si>
  <si>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</si>
  <si>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</si>
  <si>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</si>
  <si>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</si>
  <si>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</si>
  <si>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</si>
  <si>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</si>
  <si>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</si>
  <si>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</si>
  <si>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</si>
  <si>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</si>
  <si>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</si>
  <si>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</si>
  <si>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</si>
  <si>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</si>
  <si>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</si>
  <si>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</si>
  <si>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</si>
  <si>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</si>
  <si>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</si>
  <si>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</si>
  <si>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</si>
  <si>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</si>
  <si>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</si>
  <si>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</si>
  <si>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</si>
  <si>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</si>
  <si>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</si>
  <si>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</si>
  <si>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</si>
  <si>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</si>
  <si>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</si>
  <si>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</si>
  <si>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</si>
  <si>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</si>
  <si>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</si>
  <si>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</si>
  <si>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</si>
  <si>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</si>
  <si>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</si>
  <si>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</si>
  <si>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</si>
  <si>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</si>
  <si>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</si>
  <si>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</si>
  <si>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</si>
  <si>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</si>
  <si>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</si>
  <si>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</si>
  <si>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</si>
  <si>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</si>
  <si>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</si>
  <si>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</si>
  <si>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</si>
  <si>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</si>
  <si>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</si>
  <si>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</si>
  <si>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</si>
  <si>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</si>
  <si>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</si>
  <si>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</si>
  <si>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</si>
  <si>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</si>
  <si>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</si>
  <si>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</si>
  <si>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</si>
  <si>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</si>
  <si>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</si>
  <si>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</si>
  <si>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</si>
  <si>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</si>
  <si>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</si>
  <si>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</si>
  <si>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</si>
  <si>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</si>
  <si>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</si>
  <si>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</si>
  <si>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</si>
  <si>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</si>
  <si>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</si>
  <si>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</si>
  <si>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</si>
  <si>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</si>
  <si>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</si>
  <si>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</si>
  <si>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</si>
  <si>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</si>
  <si>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</si>
  <si>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</si>
  <si>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</si>
  <si>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</si>
  <si>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</si>
  <si>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</si>
  <si>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</si>
  <si>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</si>
  <si>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</si>
  <si>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</si>
  <si>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</si>
  <si>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</si>
  <si>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</si>
  <si>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</si>
  <si>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</si>
  <si>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</si>
  <si>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</si>
  <si>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</si>
  <si>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</si>
  <si>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</si>
  <si>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</si>
  <si>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</si>
  <si>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</si>
  <si>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</si>
  <si>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</si>
  <si>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</si>
  <si>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</si>
  <si>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</si>
  <si>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</si>
  <si>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</si>
  <si>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</si>
  <si>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</si>
  <si>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</si>
  <si>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</si>
  <si>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</si>
  <si>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</si>
  <si>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</si>
  <si>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</si>
  <si>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</si>
  <si>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</si>
  <si>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</si>
  <si>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</si>
  <si>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</si>
  <si>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</si>
  <si>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</si>
  <si>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</si>
  <si>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</si>
  <si>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</si>
  <si>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</si>
  <si>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</si>
  <si>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</si>
  <si>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</si>
  <si>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</si>
  <si>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</si>
  <si>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</si>
  <si>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</si>
  <si>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</si>
  <si>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</si>
  <si>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</si>
  <si>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</si>
  <si>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</si>
  <si>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</si>
  <si>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</si>
  <si>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</si>
  <si>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</si>
  <si>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</si>
  <si>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</si>
  <si>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</si>
  <si>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</si>
  <si>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</si>
  <si>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</si>
  <si>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</si>
  <si>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</si>
  <si>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</si>
  <si>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</si>
  <si>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</si>
  <si>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</si>
  <si>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</si>
  <si>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</si>
  <si>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</si>
  <si>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</si>
  <si>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</si>
  <si>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</si>
  <si>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</si>
  <si>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</si>
  <si>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</si>
  <si>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</si>
  <si>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</si>
  <si>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</si>
  <si>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</si>
  <si>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</si>
  <si>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</si>
  <si>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</si>
  <si>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</si>
  <si>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</si>
  <si>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</si>
  <si>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</si>
  <si>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</si>
  <si>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</si>
  <si>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</si>
  <si>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</si>
  <si>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</si>
  <si>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</si>
  <si>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</si>
  <si>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</si>
  <si>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</si>
  <si>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</si>
  <si>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</si>
  <si>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</si>
  <si>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</si>
  <si>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</si>
  <si>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</si>
  <si>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</si>
  <si>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</si>
  <si>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</si>
  <si>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</si>
  <si>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</si>
  <si>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</si>
  <si>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</si>
  <si>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</si>
  <si>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</si>
  <si>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</si>
  <si>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</si>
  <si>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</si>
  <si>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</si>
  <si>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</si>
  <si>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</si>
  <si>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</si>
  <si>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</si>
  <si>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</si>
  <si>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</si>
  <si>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</si>
  <si>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</si>
  <si>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</si>
  <si>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</si>
  <si>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</si>
  <si>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</si>
  <si>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</si>
  <si>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</si>
  <si>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</si>
  <si>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</si>
  <si>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</si>
  <si>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</si>
  <si>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</si>
  <si>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</si>
  <si>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</si>
  <si>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</si>
  <si>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</si>
  <si>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</si>
  <si>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</si>
  <si>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</si>
  <si>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</si>
  <si>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</si>
  <si>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</si>
  <si>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</si>
  <si>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</si>
  <si>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</si>
  <si>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</si>
  <si>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</si>
  <si>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</si>
  <si>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</si>
  <si>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</si>
  <si>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</si>
  <si>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</si>
  <si>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</si>
  <si>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</si>
  <si>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</si>
  <si>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</si>
  <si>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</si>
  <si>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</si>
  <si>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</si>
  <si>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</si>
  <si>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</si>
  <si>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</si>
  <si>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</si>
  <si>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</si>
  <si>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</si>
  <si>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</si>
  <si>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</si>
  <si>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</si>
  <si>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</si>
  <si>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</si>
  <si>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</si>
  <si>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</si>
  <si>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</si>
  <si>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</si>
  <si>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</si>
  <si>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</si>
  <si>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</si>
  <si>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</si>
  <si>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</si>
  <si>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</si>
  <si>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</si>
  <si>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</si>
  <si>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</si>
  <si>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</si>
  <si>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</si>
  <si>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</si>
  <si>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</si>
  <si>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</si>
  <si>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</si>
  <si>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</si>
  <si>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</si>
  <si>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</si>
  <si>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</si>
  <si>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</si>
  <si>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</si>
  <si>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</si>
  <si>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</si>
  <si>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</si>
  <si>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</si>
  <si>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</si>
  <si>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</si>
  <si>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</si>
  <si>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</si>
  <si>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</si>
  <si>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</si>
  <si>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</si>
  <si>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</si>
  <si>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</si>
  <si>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</si>
  <si>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</si>
  <si>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</si>
  <si>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</si>
  <si>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</si>
  <si>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</si>
  <si>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</si>
  <si>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</si>
  <si>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</si>
  <si>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</si>
  <si>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</si>
  <si>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</si>
  <si>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</si>
  <si>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</si>
  <si>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</si>
  <si>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</si>
  <si>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</si>
  <si>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</si>
  <si>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</si>
  <si>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</si>
  <si>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</si>
  <si>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</si>
  <si>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</si>
  <si>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</si>
  <si>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</si>
  <si>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</si>
  <si>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</si>
  <si>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</si>
  <si>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</si>
  <si>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</si>
  <si>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</si>
  <si>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</si>
  <si>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</si>
  <si>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</si>
  <si>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</si>
  <si>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</si>
  <si>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</si>
  <si>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</si>
  <si>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</si>
  <si>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</si>
  <si>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</si>
  <si>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</si>
  <si>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</si>
  <si>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</si>
  <si>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</si>
  <si>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</si>
  <si>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</si>
  <si>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</si>
  <si>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</si>
  <si>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</si>
  <si>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</si>
  <si>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</si>
  <si>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</si>
  <si>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</si>
  <si>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</si>
  <si>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</si>
  <si>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</si>
  <si>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</si>
  <si>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</si>
  <si>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</si>
  <si>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</si>
  <si>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</si>
  <si>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</si>
  <si>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</si>
  <si>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</si>
  <si>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</si>
  <si>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</si>
  <si>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</si>
  <si>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</si>
  <si>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</si>
  <si>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</si>
  <si>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</si>
  <si>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</si>
  <si>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</si>
  <si>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</si>
  <si>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</si>
  <si>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</si>
  <si>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</si>
  <si>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</si>
  <si>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</si>
  <si>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</si>
  <si>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</si>
  <si>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</si>
  <si>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</si>
  <si>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</si>
  <si>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</si>
  <si>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</si>
  <si>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</si>
  <si>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</si>
  <si>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</si>
  <si>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</si>
  <si>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</si>
  <si>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</si>
  <si>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</si>
  <si>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</si>
  <si>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</si>
  <si>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</si>
  <si>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</si>
  <si>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</si>
  <si>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</si>
  <si>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</si>
  <si>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</si>
  <si>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</si>
  <si>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</si>
  <si>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</si>
  <si>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</si>
  <si>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</si>
  <si>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</si>
  <si>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</si>
  <si>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</si>
  <si>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</si>
  <si>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</si>
  <si>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</si>
  <si>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</si>
  <si>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</si>
  <si>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</si>
  <si>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</si>
  <si>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</si>
  <si>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</si>
  <si>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</si>
  <si>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</si>
  <si>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</si>
  <si>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</si>
  <si>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</si>
  <si>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</si>
  <si>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</si>
  <si>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</si>
  <si>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</si>
  <si>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</si>
  <si>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</si>
  <si>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</si>
  <si>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</si>
  <si>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</si>
  <si>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</si>
  <si>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</si>
  <si>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</si>
  <si>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</si>
  <si>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</si>
  <si>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</si>
  <si>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</si>
  <si>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</si>
  <si>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</si>
  <si>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</si>
  <si>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</si>
  <si>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</si>
  <si>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</si>
  <si>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</si>
  <si>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</si>
  <si>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</si>
  <si>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</si>
  <si>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</si>
  <si>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</si>
  <si>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</si>
  <si>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</si>
  <si>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</si>
  <si>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</si>
  <si>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</si>
  <si>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</si>
  <si>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</si>
  <si>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</si>
  <si>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</si>
  <si>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</si>
  <si>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</si>
  <si>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</si>
  <si>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</si>
  <si>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</si>
  <si>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</si>
  <si>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</si>
  <si>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</si>
  <si>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</si>
  <si>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</si>
  <si>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</si>
  <si>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</si>
  <si>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</si>
  <si>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</si>
  <si>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</si>
  <si>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</si>
  <si>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</si>
  <si>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</si>
  <si>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</si>
  <si>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</si>
  <si>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</si>
  <si>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</si>
  <si>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</si>
  <si>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</si>
  <si>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</si>
  <si>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</si>
  <si>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</si>
  <si>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</si>
  <si>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</si>
  <si>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</si>
  <si>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</si>
  <si>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</si>
  <si>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</si>
  <si>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</si>
  <si>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</si>
  <si>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</si>
  <si>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</si>
  <si>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</si>
  <si>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</si>
  <si>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</si>
  <si>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</si>
  <si>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</si>
  <si>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</si>
  <si>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</si>
  <si>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</si>
  <si>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</si>
  <si>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</si>
  <si>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</si>
  <si>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</si>
  <si>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</si>
  <si>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</si>
  <si>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</si>
  <si>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</si>
  <si>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</si>
  <si>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</si>
  <si>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</si>
  <si>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</si>
  <si>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</si>
  <si>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</si>
  <si>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</si>
  <si>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</si>
  <si>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</si>
  <si>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</si>
  <si>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</si>
  <si>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</si>
  <si>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</si>
  <si>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</si>
  <si>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</si>
  <si>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</si>
  <si>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</si>
  <si>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</si>
  <si>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</si>
  <si>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</si>
  <si>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</si>
  <si>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</si>
  <si>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</si>
  <si>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</si>
  <si>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</si>
  <si>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</si>
  <si>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</si>
  <si>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</si>
  <si>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</si>
  <si>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</si>
  <si>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</si>
  <si>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</si>
  <si>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</si>
  <si>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</si>
  <si>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</si>
  <si>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</si>
  <si>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</si>
  <si>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</si>
  <si>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</si>
  <si>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</si>
  <si>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</si>
  <si>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</si>
  <si>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</si>
  <si>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</si>
  <si>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</si>
  <si>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</si>
  <si>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</si>
  <si>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</si>
  <si>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</si>
  <si>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</si>
  <si>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</si>
  <si>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</si>
  <si>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</si>
  <si>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</si>
  <si>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</si>
  <si>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</si>
  <si>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</si>
  <si>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</si>
  <si>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</si>
  <si>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</si>
  <si>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</si>
  <si>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</si>
  <si>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</si>
  <si>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</si>
  <si>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</si>
  <si>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</si>
  <si>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</si>
  <si>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</si>
  <si>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</si>
  <si>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</si>
  <si>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</si>
  <si>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</si>
  <si>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</si>
  <si>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</si>
  <si>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</si>
  <si>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</si>
  <si>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</si>
  <si>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</si>
  <si>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</si>
  <si>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</si>
  <si>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</si>
  <si>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</si>
  <si>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</si>
  <si>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</si>
  <si>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</si>
  <si>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</si>
  <si>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</si>
  <si>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</si>
  <si>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</si>
  <si>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</si>
  <si>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</si>
  <si>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</si>
  <si>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</si>
  <si>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</si>
  <si>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</si>
  <si>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</si>
  <si>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</si>
  <si>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</si>
  <si>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</si>
  <si>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</si>
  <si>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</si>
  <si>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</si>
  <si>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</si>
  <si>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</si>
  <si>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</si>
  <si>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</si>
  <si>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</si>
  <si>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</si>
  <si>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</si>
  <si>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</si>
  <si>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</si>
  <si>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</si>
  <si>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</si>
  <si>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</si>
  <si>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</si>
  <si>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</si>
  <si>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</si>
  <si>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</si>
  <si>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</si>
  <si>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</si>
  <si>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</si>
  <si>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</si>
  <si>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</si>
  <si>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</si>
  <si>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</si>
  <si>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</si>
  <si>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</si>
  <si>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</si>
  <si>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</si>
  <si>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</si>
  <si>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</si>
  <si>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</si>
  <si>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</si>
  <si>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</si>
  <si>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</si>
  <si>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</si>
  <si>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</si>
  <si>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</si>
  <si>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</si>
  <si>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</si>
  <si>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</si>
  <si>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</si>
  <si>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</si>
  <si>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</si>
  <si>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</si>
  <si>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</si>
  <si>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</si>
  <si>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</si>
  <si>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</si>
  <si>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</si>
  <si>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</si>
  <si>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</si>
  <si>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</si>
  <si>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</si>
  <si>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</si>
  <si>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</si>
  <si>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</si>
  <si>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</si>
  <si>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</si>
  <si>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</si>
  <si>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</si>
  <si>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</si>
  <si>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</si>
  <si>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</si>
  <si>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</si>
  <si>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</si>
  <si>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</si>
  <si>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</si>
  <si>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</si>
  <si>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</si>
  <si>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</si>
  <si>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</si>
  <si>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</si>
  <si>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</si>
  <si>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</si>
  <si>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</si>
  <si>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</si>
  <si>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</si>
  <si>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</si>
  <si>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</si>
  <si>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</si>
  <si>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</si>
  <si>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</si>
  <si>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</si>
  <si>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</si>
  <si>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</si>
  <si>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</si>
  <si>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</si>
  <si>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</si>
  <si>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</si>
  <si>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</si>
  <si>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</si>
  <si>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</si>
  <si>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</si>
  <si>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</si>
  <si>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</si>
  <si>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</si>
  <si>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</si>
  <si>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</si>
  <si>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</si>
  <si>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</si>
  <si>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</si>
  <si>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</si>
  <si>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</si>
  <si>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</si>
  <si>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</si>
  <si>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</si>
  <si>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</si>
  <si>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</si>
  <si>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</si>
  <si>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</si>
  <si>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</si>
  <si>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</si>
  <si>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</si>
  <si>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</si>
  <si>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</si>
  <si>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</si>
  <si>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</si>
  <si>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</si>
  <si>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</si>
  <si>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</si>
  <si>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</si>
  <si>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</si>
  <si>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</si>
  <si>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</si>
  <si>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</si>
  <si>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</si>
  <si>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</si>
  <si>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</si>
  <si>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</si>
  <si>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</si>
  <si>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</si>
  <si>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</si>
  <si>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</si>
  <si>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</si>
  <si>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</si>
  <si>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</si>
  <si>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</si>
  <si>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</si>
  <si>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</si>
  <si>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</si>
  <si>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</si>
  <si>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</si>
  <si>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</si>
  <si>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</si>
  <si>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</si>
  <si>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</si>
  <si>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</si>
  <si>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</si>
  <si>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</si>
  <si>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</si>
  <si>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</si>
  <si>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</si>
  <si>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</si>
  <si>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</si>
  <si>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</si>
  <si>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</si>
  <si>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</si>
  <si>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</si>
  <si>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</si>
  <si>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</si>
  <si>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</si>
  <si>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</si>
  <si>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</si>
  <si>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</si>
  <si>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</si>
  <si>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</si>
  <si>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</si>
  <si>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</si>
  <si>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</si>
  <si>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</si>
  <si>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</si>
  <si>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</si>
  <si>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</si>
  <si>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</si>
  <si>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</si>
  <si>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</si>
  <si>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</si>
  <si>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</si>
  <si>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</si>
  <si>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</si>
  <si>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</si>
  <si>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</si>
  <si>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</si>
  <si>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</si>
  <si>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</si>
  <si>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</si>
  <si>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</si>
  <si>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</si>
  <si>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</si>
  <si>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</si>
  <si>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</si>
  <si>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</si>
  <si>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</si>
  <si>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</si>
  <si>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</si>
  <si>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</si>
  <si>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</si>
  <si>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</si>
  <si>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</si>
  <si>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</si>
  <si>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</si>
  <si>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</si>
  <si>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</si>
  <si>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</si>
  <si>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</si>
  <si>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</si>
  <si>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</si>
  <si>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</si>
  <si>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</si>
  <si>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</si>
  <si>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</si>
  <si>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</si>
  <si>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</si>
  <si>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</si>
  <si>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</si>
  <si>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</si>
  <si>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</si>
  <si>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</si>
  <si>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</si>
  <si>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</si>
  <si>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</si>
  <si>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</si>
  <si>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</si>
  <si>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</si>
  <si>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</si>
  <si>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</si>
  <si>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</si>
  <si>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</si>
  <si>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</si>
  <si>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</si>
  <si>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</si>
  <si>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</si>
  <si>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</si>
  <si>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</si>
  <si>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</si>
  <si>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</si>
  <si>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</si>
  <si>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</si>
  <si>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</si>
  <si>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</si>
  <si>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</si>
  <si>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</si>
  <si>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</si>
  <si>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</si>
  <si>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</si>
  <si>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</si>
  <si>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</si>
  <si>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</si>
  <si>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</si>
  <si>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</si>
  <si>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</si>
  <si>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</si>
  <si>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</si>
  <si>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</si>
  <si>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</si>
  <si>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</si>
  <si>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</si>
  <si>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</si>
  <si>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</si>
  <si>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</si>
  <si>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</si>
  <si>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</si>
  <si>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</si>
  <si>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</si>
  <si>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</si>
  <si>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</si>
  <si>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</si>
  <si>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</si>
  <si>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</si>
  <si>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</si>
  <si>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</si>
  <si>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</si>
  <si>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</si>
  <si>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</si>
  <si>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</si>
  <si>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</si>
  <si>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</si>
  <si>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</si>
  <si>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</si>
  <si>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</si>
  <si>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</si>
  <si>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</si>
  <si>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</si>
  <si>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</si>
  <si>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</si>
  <si>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</si>
  <si>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</si>
  <si>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</si>
  <si>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</si>
  <si>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</si>
  <si>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</si>
  <si>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</si>
  <si>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</si>
  <si>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</si>
  <si>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</si>
  <si>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</si>
  <si>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</si>
  <si>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</si>
  <si>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</si>
  <si>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</si>
  <si>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</si>
  <si>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</si>
  <si>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</si>
  <si>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</si>
  <si>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</si>
  <si>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</si>
  <si>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</si>
  <si>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</si>
  <si>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</si>
  <si>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</si>
  <si>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</si>
  <si>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</si>
  <si>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</si>
  <si>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</si>
  <si>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</si>
  <si>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</si>
  <si>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</si>
  <si>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</si>
  <si>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</si>
  <si>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</si>
  <si>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</si>
  <si>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</si>
  <si>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</si>
  <si>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</si>
  <si>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</si>
  <si>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</si>
  <si>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</si>
  <si>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</si>
  <si>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</si>
  <si>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</si>
  <si>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</si>
  <si>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</si>
  <si>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</si>
  <si>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</si>
  <si>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</si>
  <si>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</si>
  <si>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</si>
  <si>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</si>
  <si>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</si>
  <si>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</si>
  <si>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</si>
  <si>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</si>
  <si>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</si>
  <si>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</si>
  <si>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</si>
  <si>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</si>
  <si>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</si>
  <si>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</si>
  <si>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</si>
  <si>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</si>
  <si>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</si>
  <si>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</si>
  <si>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</si>
  <si>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</si>
  <si>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</si>
  <si>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</si>
  <si>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</si>
  <si>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</si>
  <si>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</si>
  <si>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</si>
  <si>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</si>
  <si>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</si>
  <si>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</si>
  <si>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</si>
  <si>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</si>
  <si>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</si>
  <si>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</si>
  <si>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</si>
  <si>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</si>
  <si>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</si>
  <si>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</si>
  <si>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</si>
  <si>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</si>
  <si>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</si>
  <si>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</si>
  <si>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</si>
  <si>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</si>
  <si>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</si>
  <si>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</si>
  <si>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</si>
  <si>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</si>
  <si>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</si>
  <si>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</si>
  <si>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</si>
  <si>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</si>
  <si>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</si>
  <si>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</si>
  <si>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</si>
  <si>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</si>
  <si>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</si>
  <si>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</si>
  <si>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</si>
  <si>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</si>
  <si>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</si>
  <si>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</si>
  <si>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</si>
  <si>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</si>
  <si>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</si>
  <si>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</si>
  <si>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</si>
  <si>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</si>
  <si>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</si>
  <si>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</si>
  <si>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</si>
  <si>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</si>
  <si>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</si>
  <si>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</si>
  <si>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</si>
  <si>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</si>
  <si>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</si>
  <si>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</si>
  <si>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</si>
  <si>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</si>
  <si>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</si>
  <si>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</si>
  <si>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</si>
  <si>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</si>
  <si>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</si>
  <si>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</si>
  <si>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</si>
  <si>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</si>
  <si>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</si>
  <si>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</si>
  <si>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</si>
  <si>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</si>
  <si>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</si>
  <si>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</si>
  <si>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</si>
  <si>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</si>
  <si>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</si>
  <si>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</si>
  <si>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</si>
  <si>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</si>
  <si>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</si>
  <si>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</si>
  <si>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</si>
  <si>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</si>
  <si>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</si>
  <si>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</si>
  <si>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</si>
  <si>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</si>
  <si>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</si>
  <si>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</si>
  <si>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</si>
  <si>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</si>
  <si>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</si>
  <si>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</si>
  <si>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</si>
  <si>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</si>
  <si>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</si>
  <si>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</si>
  <si>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</si>
  <si>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</si>
  <si>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</si>
  <si>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</si>
  <si>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</si>
  <si>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</si>
  <si>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</si>
  <si>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</si>
  <si>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</si>
  <si>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</si>
  <si>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</si>
  <si>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</si>
  <si>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</si>
  <si>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</si>
  <si>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</si>
  <si>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</si>
  <si>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</si>
  <si>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</si>
  <si>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</si>
  <si>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</si>
  <si>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</si>
  <si>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</si>
  <si>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</si>
  <si>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</si>
  <si>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</si>
  <si>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</si>
  <si>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</si>
  <si>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</si>
  <si>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</si>
  <si>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</si>
  <si>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</si>
  <si>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</si>
  <si>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</si>
  <si>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</si>
  <si>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</si>
  <si>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</si>
  <si>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</si>
  <si>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</si>
  <si>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</si>
  <si>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</si>
  <si>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</si>
  <si>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</si>
  <si>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</si>
  <si>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</si>
  <si>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</si>
  <si>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</si>
  <si>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</si>
  <si>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</si>
  <si>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</si>
  <si>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</si>
  <si>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</si>
  <si>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</si>
  <si>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</si>
  <si>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</si>
  <si>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</si>
  <si>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</si>
  <si>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</si>
  <si>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</si>
  <si>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</si>
  <si>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</si>
  <si>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</si>
  <si>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</si>
  <si>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</si>
  <si>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</si>
  <si>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</si>
  <si>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</si>
  <si>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</si>
  <si>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</si>
  <si>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</si>
  <si>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</si>
  <si>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</si>
  <si>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</si>
  <si>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</si>
  <si>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</si>
  <si>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</si>
  <si>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</si>
  <si>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</si>
  <si>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</si>
  <si>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</si>
  <si>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</si>
  <si>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</si>
  <si>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</si>
  <si>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</si>
  <si>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</si>
  <si>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</si>
  <si>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</si>
  <si>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</si>
  <si>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</si>
  <si>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</si>
  <si>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</si>
  <si>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</si>
  <si>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</si>
  <si>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</si>
  <si>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</si>
  <si>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</si>
  <si>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</si>
  <si>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</si>
  <si>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</si>
  <si>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</si>
  <si>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</si>
  <si>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</si>
  <si>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</si>
  <si>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</si>
  <si>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</si>
  <si>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</si>
  <si>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</si>
  <si>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</si>
  <si>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</si>
  <si>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</si>
  <si>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</si>
  <si>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</si>
  <si>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</si>
  <si>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</si>
  <si>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</si>
  <si>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</si>
  <si>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</si>
  <si>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</si>
  <si>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</si>
  <si>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</si>
  <si>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</si>
  <si>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</si>
  <si>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</si>
  <si>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</si>
  <si>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</si>
  <si>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</si>
  <si>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</si>
  <si>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</si>
  <si>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</si>
  <si>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</si>
  <si>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</si>
  <si>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</si>
  <si>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</si>
  <si>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</si>
  <si>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</si>
  <si>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</si>
  <si>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</si>
  <si>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</si>
  <si>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</si>
  <si>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</si>
  <si>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</si>
  <si>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</si>
  <si>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</si>
  <si>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</si>
  <si>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</si>
  <si>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</si>
  <si>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</si>
  <si>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</si>
  <si>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</si>
  <si>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</si>
  <si>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</si>
  <si>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</si>
  <si>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</si>
  <si>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</si>
  <si>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</si>
  <si>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</si>
  <si>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</si>
  <si>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</si>
  <si>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</si>
  <si>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</si>
  <si>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</si>
  <si>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</si>
  <si>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</si>
  <si>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</si>
  <si>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</si>
  <si>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</si>
  <si>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</si>
  <si>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</si>
  <si>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</si>
  <si>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</si>
  <si>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</si>
  <si>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</si>
  <si>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</si>
  <si>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</si>
  <si>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</si>
  <si>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</si>
  <si>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</si>
  <si>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</si>
  <si>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</si>
  <si>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</si>
  <si>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</si>
  <si>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</si>
  <si>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</si>
  <si>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</si>
  <si>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</si>
  <si>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</si>
  <si>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</si>
  <si>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</si>
  <si>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</si>
  <si>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</si>
  <si>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</si>
  <si>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</si>
  <si>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</si>
  <si>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</si>
  <si>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</si>
  <si>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</si>
  <si>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</si>
  <si>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</si>
  <si>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</si>
  <si>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</si>
  <si>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</si>
  <si>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</si>
  <si>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</si>
  <si>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</si>
  <si>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</si>
  <si>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</si>
  <si>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</si>
  <si>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</si>
  <si>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</si>
  <si>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</si>
  <si>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</si>
  <si>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</si>
  <si>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</si>
  <si>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</si>
  <si>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</si>
  <si>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</si>
  <si>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</si>
  <si>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</si>
  <si>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</si>
  <si>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</si>
  <si>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</si>
  <si>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</si>
  <si>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</si>
  <si>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</si>
  <si>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</si>
  <si>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</si>
  <si>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</si>
  <si>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</si>
  <si>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</si>
  <si>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</si>
  <si>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</si>
  <si>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</si>
  <si>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</si>
  <si>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</si>
  <si>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</si>
  <si>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</si>
  <si>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</si>
  <si>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</si>
  <si>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</si>
  <si>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</si>
  <si>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</si>
  <si>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</si>
  <si>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</si>
  <si>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</si>
  <si>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</si>
  <si>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</si>
  <si>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</si>
  <si>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</si>
  <si>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</si>
  <si>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</si>
  <si>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</si>
  <si>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</si>
  <si>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</si>
  <si>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</si>
  <si>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</si>
  <si>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</si>
  <si>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</si>
  <si>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</si>
  <si>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</si>
  <si>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</si>
  <si>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</si>
  <si>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</si>
  <si>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</si>
  <si>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</si>
  <si>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</si>
  <si>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</si>
  <si>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</si>
  <si>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</si>
  <si>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</si>
  <si>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</si>
  <si>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</si>
  <si>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</si>
  <si>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</si>
  <si>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</si>
  <si>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</si>
  <si>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</si>
  <si>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</si>
  <si>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</si>
  <si>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</si>
  <si>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</si>
  <si>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</si>
  <si>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</si>
  <si>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</si>
  <si>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</si>
  <si>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</si>
  <si>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</si>
  <si>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</si>
  <si>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</si>
  <si>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</si>
  <si>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</si>
  <si>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</si>
  <si>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</si>
  <si>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</si>
  <si>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</si>
  <si>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</si>
  <si>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</si>
  <si>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</si>
  <si>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</si>
  <si>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</si>
  <si>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</si>
  <si>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</si>
  <si>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</si>
  <si>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</si>
  <si>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</si>
  <si>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</si>
  <si>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</si>
  <si>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</si>
  <si>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</si>
  <si>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</si>
  <si>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</si>
  <si>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</si>
  <si>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</si>
  <si>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</si>
  <si>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</si>
  <si>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</si>
  <si>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</si>
  <si>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</si>
  <si>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</si>
  <si>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</si>
  <si>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</si>
  <si>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</si>
  <si>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</si>
  <si>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</si>
  <si>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</si>
  <si>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</si>
  <si>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</si>
  <si>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</si>
  <si>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</si>
  <si>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</si>
  <si>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</si>
  <si>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</si>
  <si>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</si>
  <si>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</si>
  <si>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</si>
  <si>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</si>
  <si>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</si>
  <si>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</si>
  <si>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</si>
  <si>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</si>
  <si>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</si>
  <si>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</si>
  <si>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</si>
  <si>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</si>
  <si>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</si>
  <si>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</si>
  <si>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</si>
  <si>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</si>
  <si>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</si>
  <si>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</si>
  <si>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</si>
  <si>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</si>
  <si>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</si>
  <si>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</si>
  <si>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</si>
  <si>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</si>
  <si>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</si>
  <si>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</si>
  <si>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</si>
  <si>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</si>
  <si>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</si>
  <si>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</si>
  <si>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</si>
  <si>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</si>
  <si>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</si>
  <si>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</si>
  <si>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</si>
  <si>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</si>
  <si>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</si>
  <si>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</si>
  <si>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</si>
  <si>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</si>
  <si>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</si>
  <si>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</si>
  <si>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</si>
  <si>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</si>
  <si>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</si>
  <si>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</si>
  <si>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</si>
  <si>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</si>
  <si>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</si>
  <si>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</si>
  <si>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</si>
  <si>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</si>
  <si>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</si>
  <si>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</si>
  <si>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</si>
  <si>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</si>
  <si>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</si>
  <si>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</si>
  <si>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</si>
  <si>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</si>
  <si>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</si>
  <si>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</si>
  <si>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</si>
  <si>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</si>
  <si>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</si>
  <si>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</si>
  <si>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</si>
  <si>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</si>
  <si>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</si>
  <si>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</si>
  <si>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</si>
  <si>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</si>
  <si>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</si>
  <si>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</si>
  <si>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</si>
  <si>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</si>
  <si>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</si>
  <si>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</si>
  <si>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</si>
  <si>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</si>
  <si>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</si>
  <si>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</si>
  <si>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</si>
  <si>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</si>
  <si>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</si>
  <si>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</si>
  <si>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</si>
  <si>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</si>
  <si>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</si>
  <si>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</si>
  <si>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</si>
  <si>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</si>
  <si>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</si>
  <si>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</si>
  <si>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</si>
  <si>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</si>
  <si>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</si>
  <si>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</si>
  <si>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</si>
  <si>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</si>
  <si>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</si>
  <si>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</si>
  <si>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</si>
  <si>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</si>
  <si>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</si>
  <si>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</si>
  <si>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</si>
  <si>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</si>
  <si>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</si>
  <si>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</si>
  <si>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</si>
  <si>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</si>
  <si>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</si>
  <si>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</si>
  <si>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</si>
  <si>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</si>
  <si>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</si>
  <si>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</si>
  <si>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</si>
  <si>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</si>
  <si>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</si>
  <si>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</si>
  <si>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</si>
  <si>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</si>
  <si>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</si>
  <si>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</si>
  <si>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</si>
  <si>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</si>
  <si>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</si>
  <si>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</si>
  <si>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</si>
  <si>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</si>
  <si>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</si>
  <si>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</si>
  <si>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</si>
  <si>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</si>
  <si>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</si>
  <si>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</si>
  <si>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</si>
  <si>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</si>
  <si>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</si>
  <si>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</si>
  <si>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</si>
  <si>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</si>
  <si>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</si>
  <si>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</si>
  <si>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</si>
  <si>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</si>
  <si>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</si>
  <si>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</si>
  <si>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</si>
  <si>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</si>
  <si>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</si>
  <si>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</si>
  <si>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</si>
  <si>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</si>
  <si>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</si>
  <si>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</si>
  <si>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</si>
  <si>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</si>
  <si>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</si>
  <si>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</si>
  <si>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</si>
  <si>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</si>
  <si>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</si>
  <si>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</si>
  <si>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</si>
  <si>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</si>
  <si>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</si>
  <si>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</si>
  <si>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</si>
  <si>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</si>
  <si>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</si>
  <si>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</si>
  <si>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</si>
  <si>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</si>
  <si>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</si>
  <si>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</si>
  <si>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</si>
  <si>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</si>
  <si>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</si>
  <si>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</si>
  <si>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</si>
  <si>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</si>
  <si>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</si>
  <si>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</si>
  <si>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</si>
  <si>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</si>
  <si>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</si>
  <si>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</si>
  <si>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</si>
  <si>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</si>
  <si>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</si>
  <si>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</si>
  <si>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</si>
  <si>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</si>
  <si>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</si>
  <si>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</si>
  <si>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</si>
  <si>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</si>
  <si>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</si>
  <si>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</si>
  <si>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</si>
  <si>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</si>
  <si>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</si>
  <si>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</si>
  <si>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</si>
  <si>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</si>
  <si>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</si>
  <si>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</si>
  <si>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</si>
  <si>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</si>
  <si>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</si>
  <si>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</si>
  <si>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</si>
  <si>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</si>
  <si>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</si>
  <si>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</si>
  <si>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</si>
  <si>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</si>
  <si>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</si>
  <si>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</si>
  <si>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</si>
  <si>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</si>
  <si>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</si>
  <si>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</si>
  <si>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</si>
  <si>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</si>
  <si>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</si>
  <si>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</si>
  <si>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</si>
  <si>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</si>
  <si>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</si>
  <si>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</si>
  <si>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</si>
  <si>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</si>
  <si>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</si>
  <si>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</si>
  <si>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</si>
  <si>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</si>
  <si>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</si>
  <si>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</si>
  <si>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</si>
  <si>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</si>
  <si>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</si>
  <si>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</si>
  <si>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</si>
  <si>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</si>
  <si>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</si>
  <si>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</si>
  <si>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</si>
  <si>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</si>
  <si>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</si>
  <si>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</si>
  <si>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</si>
  <si>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</si>
  <si>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</si>
  <si>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</si>
  <si>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</si>
  <si>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</si>
  <si>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</si>
  <si>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</si>
  <si>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</si>
  <si>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</si>
  <si>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</si>
  <si>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</si>
  <si>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</si>
  <si>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</si>
  <si>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</si>
  <si>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</si>
  <si>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</si>
  <si>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</si>
  <si>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</si>
  <si>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</si>
  <si>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</si>
  <si>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</si>
  <si>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</si>
  <si>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</si>
  <si>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</si>
  <si>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</si>
  <si>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</si>
  <si>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</si>
  <si>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</si>
  <si>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</si>
  <si>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</si>
  <si>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</si>
  <si>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</si>
  <si>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</si>
  <si>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</si>
  <si>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</si>
  <si>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</si>
  <si>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</si>
  <si>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</si>
  <si>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</si>
  <si>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</si>
  <si>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</si>
  <si>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</si>
  <si>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</si>
  <si>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</si>
  <si>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</si>
  <si>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</si>
  <si>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</si>
  <si>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</si>
  <si>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</si>
  <si>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</si>
  <si>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</si>
  <si>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</si>
  <si>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</si>
  <si>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</si>
  <si>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</si>
  <si>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</si>
  <si>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</si>
  <si>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</si>
  <si>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</si>
  <si>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</si>
  <si>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</si>
  <si>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</si>
  <si>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</si>
  <si>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</si>
  <si>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</si>
  <si>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</si>
  <si>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</si>
  <si>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</si>
  <si>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</si>
  <si>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</si>
  <si>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</si>
  <si>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</si>
  <si>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</si>
  <si>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</si>
  <si>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</si>
  <si>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</si>
  <si>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</si>
  <si>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</si>
  <si>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</si>
  <si>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</si>
  <si>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</si>
  <si>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</si>
  <si>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</si>
  <si>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</si>
  <si>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</si>
  <si>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</si>
  <si>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</si>
  <si>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</si>
  <si>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</si>
  <si>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</si>
  <si>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</si>
  <si>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</si>
  <si>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</si>
  <si>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</si>
  <si>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</si>
  <si>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</si>
  <si>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</si>
  <si>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</si>
  <si>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</si>
  <si>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</si>
  <si>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</si>
  <si>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</si>
  <si>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</si>
  <si>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</si>
  <si>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</si>
  <si>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</si>
  <si>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</si>
  <si>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</si>
  <si>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</si>
  <si>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</si>
  <si>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</si>
  <si>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</si>
  <si>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</si>
  <si>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</si>
  <si>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</si>
  <si>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</si>
  <si>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</si>
  <si>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</si>
  <si>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</si>
  <si>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</si>
  <si>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</si>
  <si>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</si>
  <si>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</si>
  <si>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</si>
  <si>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</si>
  <si>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</si>
  <si>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</si>
  <si>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</si>
  <si>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</si>
  <si>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</si>
  <si>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</si>
  <si>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</si>
  <si>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</si>
  <si>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</si>
  <si>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</si>
  <si>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</si>
  <si>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</si>
  <si>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</si>
  <si>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</si>
  <si>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</si>
  <si>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</si>
  <si>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</si>
  <si>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</si>
  <si>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</si>
  <si>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</si>
  <si>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</si>
  <si>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</si>
  <si>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</si>
  <si>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</si>
  <si>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</si>
  <si>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</si>
  <si>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</si>
  <si>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</si>
  <si>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</si>
  <si>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</si>
  <si>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</si>
  <si>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</si>
  <si>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</si>
  <si>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</si>
  <si>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</si>
  <si>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</si>
  <si>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</si>
  <si>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</si>
  <si>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</si>
  <si>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</si>
  <si>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</si>
  <si>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</si>
  <si>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</si>
  <si>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</si>
  <si>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</si>
  <si>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</si>
  <si>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</si>
  <si>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</si>
  <si>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</si>
  <si>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</si>
  <si>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</si>
  <si>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</si>
  <si>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</si>
  <si>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</si>
  <si>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</si>
  <si>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</si>
  <si>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</si>
  <si>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</si>
  <si>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</si>
  <si>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</si>
  <si>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</si>
  <si>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</si>
  <si>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</si>
  <si>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</si>
  <si>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</si>
  <si>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</si>
  <si>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</si>
  <si>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</si>
  <si>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</si>
  <si>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</si>
  <si>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</si>
  <si>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</si>
  <si>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</si>
  <si>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</si>
  <si>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</si>
  <si>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</si>
  <si>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</si>
  <si>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</si>
  <si>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</si>
  <si>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</si>
  <si>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</si>
  <si>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</si>
  <si>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</si>
  <si>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</si>
  <si>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</si>
  <si>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</si>
  <si>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</si>
  <si>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</si>
  <si>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</si>
  <si>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</si>
  <si>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</si>
  <si>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</si>
  <si>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</si>
  <si>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</si>
  <si>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</si>
  <si>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</si>
  <si>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</si>
  <si>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</si>
  <si>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</si>
  <si>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</si>
  <si>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</si>
  <si>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</si>
  <si>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</si>
  <si>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</si>
  <si>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</si>
  <si>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</si>
  <si>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</si>
  <si>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</si>
  <si>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</si>
  <si>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</si>
  <si>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</si>
  <si>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</si>
  <si>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</si>
  <si>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</si>
  <si>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</si>
  <si>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</si>
  <si>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</si>
  <si>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</si>
  <si>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</si>
  <si>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</si>
  <si>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</si>
  <si>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</si>
  <si>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</si>
  <si>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</si>
  <si>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</si>
  <si>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</si>
  <si>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</si>
  <si>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</si>
  <si>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</si>
  <si>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</si>
  <si>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</si>
  <si>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</si>
  <si>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</si>
  <si>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</si>
  <si>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</si>
  <si>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</si>
  <si>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</si>
  <si>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</si>
  <si>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</si>
  <si>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</si>
  <si>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</si>
  <si>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</si>
  <si>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</si>
  <si>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</si>
  <si>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</si>
  <si>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</si>
  <si>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</si>
  <si>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</si>
  <si>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</si>
  <si>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</si>
  <si>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</si>
  <si>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</si>
  <si>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</si>
  <si>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</si>
  <si>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</si>
  <si>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</si>
  <si>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</si>
  <si>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</si>
  <si>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</si>
  <si>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</si>
  <si>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</si>
  <si>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</si>
  <si>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</si>
  <si>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</si>
  <si>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</si>
  <si>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</si>
  <si>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</si>
  <si>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</si>
  <si>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</si>
  <si>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</si>
  <si>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</si>
  <si>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</si>
  <si>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</si>
  <si>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</si>
  <si>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</si>
  <si>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</si>
  <si>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</si>
  <si>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</si>
  <si>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</si>
  <si>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</si>
  <si>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</si>
  <si>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</si>
  <si>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</si>
  <si>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</si>
  <si>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</si>
  <si>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</si>
  <si>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</si>
  <si>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</si>
  <si>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</si>
  <si>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</si>
  <si>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</si>
  <si>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</si>
  <si>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</si>
  <si>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</si>
  <si>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</si>
  <si>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</si>
  <si>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</si>
  <si>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</si>
  <si>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</si>
  <si>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</si>
  <si>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</si>
  <si>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</si>
  <si>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</si>
  <si>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</si>
  <si>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</si>
  <si>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</si>
  <si>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</si>
  <si>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</si>
  <si>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</si>
  <si>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</si>
  <si>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</si>
  <si>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</si>
  <si>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</si>
  <si>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</si>
  <si>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</si>
  <si>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</si>
  <si>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</si>
  <si>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</si>
  <si>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</si>
  <si>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</si>
  <si>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</si>
  <si>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</si>
  <si>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</si>
  <si>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</si>
  <si>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</si>
  <si>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</si>
  <si>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</si>
  <si>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</si>
  <si>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</si>
  <si>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</si>
  <si>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</si>
  <si>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</si>
  <si>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</si>
  <si>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</si>
  <si>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</si>
  <si>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</si>
  <si>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</si>
  <si>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</si>
  <si>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</si>
  <si>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</si>
  <si>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</si>
  <si>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</si>
  <si>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</si>
  <si>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</si>
  <si>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</si>
  <si>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</si>
  <si>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</si>
  <si>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</si>
  <si>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</si>
  <si>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</si>
  <si>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</si>
  <si>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</si>
  <si>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</si>
  <si>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</si>
  <si>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</si>
  <si>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</si>
  <si>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</si>
  <si>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</si>
  <si>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</si>
  <si>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</si>
  <si>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</si>
  <si>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</si>
  <si>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</si>
  <si>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</si>
  <si>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</si>
  <si>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</si>
  <si>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</si>
  <si>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</si>
  <si>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</si>
  <si>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</si>
  <si>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</si>
  <si>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</si>
  <si>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</si>
  <si>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</si>
  <si>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</si>
  <si>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</si>
  <si>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</si>
  <si>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</si>
  <si>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</si>
  <si>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</si>
  <si>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</si>
  <si>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</si>
  <si>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</si>
  <si>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</si>
  <si>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</si>
  <si>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</si>
  <si>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</si>
  <si>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</si>
  <si>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</si>
  <si>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</si>
  <si>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</si>
  <si>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</si>
  <si>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</si>
  <si>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</si>
  <si>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</si>
  <si>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</si>
  <si>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</si>
  <si>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</si>
  <si>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</si>
  <si>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</si>
  <si>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</si>
  <si>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</si>
  <si>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</si>
  <si>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</si>
  <si>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</si>
  <si>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</si>
  <si>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</si>
  <si>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</si>
  <si>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</si>
  <si>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</si>
  <si>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</si>
  <si>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</si>
  <si>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</si>
  <si>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</si>
  <si>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</si>
  <si>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</si>
  <si>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</si>
  <si>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</si>
  <si>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</si>
  <si>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</si>
  <si>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</si>
  <si>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</si>
  <si>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</si>
  <si>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</si>
  <si>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</si>
  <si>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</si>
  <si>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</si>
  <si>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</si>
  <si>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</si>
  <si>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</si>
  <si>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</si>
  <si>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</si>
  <si>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</si>
  <si>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</si>
  <si>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</si>
  <si>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</si>
  <si>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</si>
  <si>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</si>
  <si>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</si>
  <si>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</si>
  <si>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</si>
  <si>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</si>
  <si>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</si>
  <si>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</si>
  <si>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</si>
  <si>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</si>
  <si>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</si>
  <si>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</si>
  <si>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</si>
  <si>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</si>
  <si>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</si>
  <si>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</si>
  <si>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</si>
  <si>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</si>
  <si>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</si>
  <si>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</si>
  <si>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</si>
  <si>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</si>
  <si>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</si>
  <si>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</si>
  <si>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</si>
  <si>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</si>
  <si>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</si>
  <si>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</si>
  <si>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</si>
  <si>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</si>
  <si>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</si>
  <si>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</si>
  <si>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</si>
  <si>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</si>
  <si>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</si>
  <si>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</si>
  <si>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</si>
  <si>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</si>
  <si>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</si>
  <si>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</si>
  <si>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</si>
  <si>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</si>
  <si>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</si>
  <si>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</si>
  <si>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</si>
  <si>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</si>
  <si>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</si>
  <si>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</si>
  <si>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</si>
  <si>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</si>
  <si>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</si>
  <si>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</si>
  <si>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</si>
  <si>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</si>
  <si>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</si>
  <si>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</si>
  <si>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</si>
  <si>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</si>
  <si>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</si>
  <si>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</si>
  <si>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</si>
  <si>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</si>
  <si>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</si>
  <si>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</si>
  <si>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</si>
  <si>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</si>
  <si>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</si>
  <si>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</si>
  <si>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</si>
  <si>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</si>
  <si>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</si>
  <si>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</si>
  <si>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</si>
  <si>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</si>
  <si>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</si>
  <si>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</si>
  <si>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</si>
  <si>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</si>
  <si>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</si>
  <si>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</si>
  <si>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</si>
  <si>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</si>
  <si>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</si>
  <si>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</si>
  <si>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</si>
  <si>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</si>
  <si>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</si>
  <si>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</si>
  <si>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</si>
  <si>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</si>
  <si>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</si>
  <si>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</si>
  <si>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</si>
  <si>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</si>
  <si>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</si>
  <si>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</si>
  <si>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</si>
  <si>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</si>
  <si>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</si>
  <si>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</si>
  <si>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</si>
  <si>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</si>
  <si>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</si>
  <si>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</si>
  <si>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</si>
  <si>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</si>
  <si>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</si>
  <si>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</si>
  <si>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</si>
  <si>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</si>
  <si>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</si>
  <si>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</si>
  <si>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</si>
  <si>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</si>
  <si>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</si>
  <si>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</si>
  <si>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</si>
  <si>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</si>
  <si>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</si>
  <si>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</si>
  <si>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</si>
  <si>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</si>
  <si>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</si>
  <si>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</si>
  <si>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</si>
  <si>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</si>
  <si>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</si>
  <si>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</si>
  <si>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</si>
  <si>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</si>
  <si>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</si>
  <si>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</si>
  <si>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</si>
  <si>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</si>
  <si>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</si>
  <si>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</si>
  <si>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</si>
  <si>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</si>
  <si>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</si>
  <si>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</si>
  <si>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</si>
  <si>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</si>
  <si>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</si>
  <si>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</si>
  <si>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</si>
  <si>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</si>
  <si>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</si>
  <si>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</si>
  <si>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</si>
  <si>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</si>
  <si>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</si>
  <si>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</si>
  <si>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</si>
  <si>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</si>
  <si>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</si>
  <si>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</si>
  <si>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</si>
  <si>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</si>
  <si>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</si>
  <si>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</si>
  <si>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</si>
  <si>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</si>
  <si>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</si>
  <si>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</si>
  <si>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</si>
  <si>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</si>
  <si>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</si>
  <si>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</si>
  <si>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</si>
  <si>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</si>
  <si>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</si>
  <si>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</si>
  <si>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</si>
  <si>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</si>
  <si>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</si>
  <si>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</si>
  <si>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</si>
  <si>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</si>
  <si>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</si>
  <si>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</si>
  <si>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</si>
  <si>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</si>
  <si>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</si>
  <si>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</si>
  <si>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</si>
  <si>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</si>
  <si>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</si>
  <si>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</si>
  <si>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</si>
  <si>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</si>
  <si>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</si>
  <si>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</si>
  <si>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</si>
  <si>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</si>
  <si>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</si>
  <si>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</si>
  <si>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</si>
  <si>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</si>
  <si>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</si>
  <si>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</si>
  <si>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</si>
  <si>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</si>
  <si>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</si>
  <si>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</si>
  <si>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</si>
  <si>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</si>
  <si>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</si>
  <si>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</si>
  <si>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</si>
  <si>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</si>
  <si>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</si>
  <si>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</si>
  <si>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</si>
  <si>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</si>
  <si>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</si>
  <si>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</si>
  <si>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</si>
  <si>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</si>
  <si>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</si>
  <si>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</si>
  <si>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</si>
  <si>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</si>
  <si>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</si>
  <si>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</si>
  <si>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</si>
  <si>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</si>
  <si>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</si>
  <si>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</si>
  <si>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</si>
  <si>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</si>
  <si>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</si>
  <si>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</si>
  <si>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</si>
  <si>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</si>
  <si>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</si>
  <si>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</si>
  <si>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</si>
  <si>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</si>
  <si>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</si>
  <si>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</si>
  <si>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</si>
  <si>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</si>
  <si>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</si>
  <si>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</si>
  <si>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</si>
  <si>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</si>
  <si>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</si>
  <si>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</si>
  <si>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</si>
  <si>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</si>
  <si>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</si>
  <si>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</si>
  <si>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</si>
  <si>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</si>
  <si>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</si>
  <si>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</si>
  <si>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</si>
  <si>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</si>
  <si>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</si>
  <si>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</si>
  <si>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</si>
  <si>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</si>
  <si>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</si>
  <si>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</si>
  <si>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</si>
  <si>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</si>
  <si>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</si>
  <si>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</si>
  <si>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</si>
  <si>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</si>
  <si>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</si>
  <si>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</si>
  <si>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</si>
  <si>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</si>
  <si>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</si>
  <si>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</si>
  <si>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</si>
  <si>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</si>
  <si>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</si>
  <si>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</si>
  <si>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</si>
  <si>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</si>
  <si>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</si>
  <si>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</si>
  <si>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</si>
  <si>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</si>
  <si>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</si>
  <si>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</si>
  <si>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</si>
  <si>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</si>
  <si>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</si>
  <si>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</si>
  <si>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</si>
  <si>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</si>
  <si>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</si>
  <si>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</si>
  <si>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</si>
  <si>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</si>
  <si>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</si>
  <si>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</si>
  <si>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</si>
  <si>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</si>
  <si>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</si>
  <si>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</si>
  <si>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</si>
  <si>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</si>
  <si>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</si>
  <si>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</si>
  <si>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</si>
  <si>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</si>
  <si>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</si>
  <si>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</si>
  <si>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</si>
  <si>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</si>
  <si>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</si>
  <si>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</si>
  <si>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</si>
  <si>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</si>
  <si>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</si>
  <si>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</si>
  <si>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</si>
  <si>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</si>
  <si>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</si>
  <si>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</si>
  <si>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</si>
  <si>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</si>
  <si>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</si>
  <si>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</si>
  <si>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</si>
  <si>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</si>
  <si>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</si>
  <si>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</si>
  <si>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</si>
  <si>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</si>
  <si>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</si>
  <si>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</si>
  <si>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</si>
  <si>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</si>
  <si>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</si>
  <si>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</si>
  <si>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</si>
  <si>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</si>
  <si>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</si>
  <si>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</si>
  <si>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</si>
  <si>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</si>
  <si>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</si>
  <si>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</si>
  <si>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</si>
  <si>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</si>
  <si>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</si>
  <si>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</si>
  <si>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</si>
  <si>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</si>
  <si>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</si>
  <si>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</si>
  <si>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</si>
  <si>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</si>
  <si>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</si>
  <si>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</si>
  <si>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</si>
  <si>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</si>
  <si>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</si>
  <si>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</si>
  <si>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</si>
  <si>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</si>
  <si>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</si>
  <si>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</si>
  <si>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</si>
  <si>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</si>
  <si>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</si>
  <si>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</si>
  <si>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</si>
  <si>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</si>
  <si>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</si>
  <si>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</si>
  <si>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</si>
  <si>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</si>
  <si>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</si>
  <si>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</si>
  <si>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</si>
  <si>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</si>
  <si>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</si>
  <si>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</si>
  <si>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</si>
  <si>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</si>
  <si>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</si>
  <si>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</si>
  <si>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</si>
  <si>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</si>
  <si>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</si>
  <si>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</si>
  <si>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</si>
  <si>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</si>
  <si>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</si>
  <si>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</si>
  <si>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</si>
  <si>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</si>
  <si>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</si>
  <si>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</si>
  <si>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</si>
  <si>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</si>
  <si>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</si>
  <si>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</si>
  <si>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</si>
  <si>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</si>
  <si>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</si>
  <si>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</si>
  <si>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</si>
  <si>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</si>
  <si>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</si>
  <si>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</si>
  <si>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</si>
  <si>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</si>
  <si>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</si>
  <si>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</si>
  <si>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</si>
  <si>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</si>
  <si>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</si>
  <si>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</si>
  <si>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</si>
  <si>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</si>
  <si>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</si>
  <si>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</si>
  <si>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</si>
  <si>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</si>
  <si>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</si>
  <si>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</si>
  <si>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</si>
  <si>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</si>
  <si>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</si>
  <si>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</si>
  <si>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</si>
  <si>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</si>
  <si>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</si>
  <si>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</si>
  <si>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</si>
  <si>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</si>
  <si>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</si>
  <si>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</si>
  <si>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</si>
  <si>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</si>
  <si>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</si>
  <si>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</si>
  <si>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</si>
  <si>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</si>
  <si>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</si>
  <si>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</si>
  <si>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</si>
  <si>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</si>
  <si>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</si>
  <si>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</si>
  <si>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</si>
  <si>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</si>
  <si>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</si>
  <si>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</si>
  <si>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</si>
  <si>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</si>
  <si>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</si>
  <si>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</si>
  <si>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</si>
  <si>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</si>
  <si>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</si>
  <si>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</si>
  <si>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</si>
  <si>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</si>
  <si>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</si>
  <si>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</si>
  <si>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</si>
  <si>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</si>
  <si>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</si>
  <si>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</si>
  <si>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</si>
  <si>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</si>
  <si>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</si>
  <si>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</si>
  <si>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</si>
  <si>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</si>
  <si>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</si>
  <si>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</si>
  <si>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</si>
  <si>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</si>
  <si>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</si>
  <si>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</si>
  <si>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</si>
  <si>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</si>
  <si>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</si>
  <si>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</si>
  <si>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</si>
  <si>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</si>
  <si>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</si>
  <si>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</si>
  <si>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</si>
  <si>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</si>
  <si>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</si>
  <si>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</si>
  <si>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</si>
  <si>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</si>
  <si>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</si>
  <si>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</si>
  <si>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</si>
  <si>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</si>
  <si>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</si>
  <si>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</si>
  <si>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</si>
  <si>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</si>
  <si>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</si>
  <si>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</si>
  <si>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</si>
  <si>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</si>
  <si>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</si>
  <si>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</si>
  <si>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</si>
  <si>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</si>
  <si>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</si>
  <si>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</si>
  <si>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</si>
  <si>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</si>
  <si>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</si>
  <si>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</si>
  <si>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</si>
  <si>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</si>
  <si>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</si>
  <si>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</si>
  <si>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</si>
  <si>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</si>
  <si>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</si>
  <si>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</si>
  <si>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</si>
  <si>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</si>
  <si>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</si>
  <si>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</si>
  <si>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</si>
  <si>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</si>
  <si>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</si>
  <si>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</si>
  <si>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</si>
  <si>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</si>
  <si>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</si>
  <si>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</si>
  <si>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</si>
  <si>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</si>
  <si>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</si>
  <si>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</si>
  <si>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</si>
  <si>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</si>
  <si>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</si>
  <si>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</si>
  <si>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</si>
  <si>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</si>
  <si>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</si>
  <si>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</si>
  <si>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</si>
  <si>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</si>
  <si>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</si>
  <si>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</si>
  <si>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</si>
  <si>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</si>
  <si>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</si>
  <si>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</si>
  <si>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</si>
  <si>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</si>
  <si>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</si>
  <si>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</si>
  <si>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</si>
  <si>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</si>
  <si>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</si>
  <si>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</si>
  <si>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</si>
  <si>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</si>
  <si>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</si>
  <si>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</si>
  <si>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</si>
  <si>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</si>
  <si>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</si>
  <si>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</si>
  <si>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</si>
  <si>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</si>
  <si>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</si>
  <si>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</si>
  <si>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</si>
  <si>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</si>
  <si>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</si>
  <si>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</si>
  <si>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</si>
  <si>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</si>
  <si>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</si>
  <si>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</si>
  <si>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</si>
  <si>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</si>
  <si>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</si>
  <si>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</si>
  <si>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</si>
  <si>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</si>
  <si>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</si>
  <si>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</si>
  <si>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</si>
  <si>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</si>
  <si>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</si>
  <si>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</si>
  <si>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</si>
  <si>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</si>
  <si>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</si>
  <si>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</si>
  <si>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</si>
  <si>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</si>
  <si>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</si>
  <si>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</si>
  <si>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</si>
  <si>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</si>
  <si>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</si>
  <si>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</si>
  <si>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</si>
  <si>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</si>
  <si>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</si>
  <si>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</si>
  <si>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</si>
  <si>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</si>
  <si>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</si>
  <si>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</si>
  <si>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</si>
  <si>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</si>
  <si>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</si>
  <si>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</si>
  <si>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</si>
  <si>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</si>
  <si>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</si>
  <si>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</si>
  <si>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</si>
  <si>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</si>
  <si>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</si>
  <si>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</si>
  <si>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</si>
  <si>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</si>
  <si>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</si>
  <si>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</si>
  <si>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</si>
  <si>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</si>
  <si>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</si>
  <si>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</si>
  <si>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</si>
  <si>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</si>
  <si>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</si>
  <si>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</si>
  <si>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</si>
  <si>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</si>
  <si>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</si>
  <si>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</si>
  <si>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</si>
  <si>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</si>
  <si>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</si>
  <si>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</si>
  <si>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</si>
  <si>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</si>
  <si>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</si>
  <si>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</si>
  <si>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</si>
  <si>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</si>
  <si>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</si>
  <si>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</si>
  <si>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</si>
  <si>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</si>
  <si>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</si>
  <si>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</si>
  <si>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</si>
  <si>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</si>
  <si>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</si>
  <si>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</si>
  <si>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</si>
  <si>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</si>
  <si>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</si>
  <si>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</si>
  <si>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</si>
  <si>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</si>
  <si>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</si>
  <si>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</si>
  <si>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</si>
  <si>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</si>
  <si>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</si>
  <si>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</si>
  <si>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</si>
  <si>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</si>
  <si>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</si>
  <si>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</si>
  <si>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</si>
  <si>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</si>
  <si>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</si>
  <si>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</si>
  <si>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</si>
  <si>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</si>
  <si>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</si>
  <si>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</si>
  <si>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</si>
  <si>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</si>
  <si>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</si>
  <si>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</si>
  <si>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</si>
  <si>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</si>
  <si>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</si>
  <si>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</si>
  <si>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</si>
  <si>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</si>
  <si>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</si>
  <si>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</si>
  <si>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</si>
  <si>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</si>
  <si>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</si>
  <si>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</si>
  <si>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</si>
  <si>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</si>
  <si>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</si>
  <si>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</si>
  <si>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</si>
  <si>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</si>
  <si>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</si>
  <si>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</si>
  <si>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</si>
  <si>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</si>
  <si>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</si>
  <si>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</si>
  <si>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</si>
  <si>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</si>
  <si>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</si>
  <si>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</si>
  <si>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</si>
  <si>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</si>
  <si>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</si>
  <si>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</si>
  <si>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</si>
  <si>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</si>
  <si>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</si>
  <si>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</si>
  <si>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</si>
  <si>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</si>
  <si>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</si>
  <si>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</si>
  <si>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</si>
  <si>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</si>
  <si>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</si>
  <si>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</si>
  <si>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</si>
  <si>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</si>
  <si>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</si>
  <si>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</si>
  <si>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</si>
  <si>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</si>
  <si>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</si>
  <si>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</si>
  <si>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</si>
  <si>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</si>
  <si>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</si>
  <si>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</si>
  <si>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</si>
  <si>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</si>
  <si>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</si>
  <si>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</si>
  <si>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</si>
  <si>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</si>
  <si>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</si>
  <si>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</si>
  <si>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</si>
  <si>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</si>
  <si>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</si>
  <si>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</si>
  <si>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</si>
  <si>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</si>
  <si>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</si>
  <si>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</si>
  <si>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</si>
  <si>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</si>
  <si>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</si>
  <si>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</si>
  <si>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</si>
  <si>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</si>
  <si>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</si>
  <si>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</si>
  <si>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</si>
  <si>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</si>
  <si>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</si>
  <si>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</si>
  <si>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</si>
  <si>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</si>
  <si>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</si>
  <si>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</si>
  <si>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</si>
  <si>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</si>
  <si>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</si>
  <si>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</si>
  <si>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</si>
  <si>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</si>
  <si>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</si>
  <si>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</si>
  <si>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</si>
  <si>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</si>
  <si>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</si>
  <si>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</si>
  <si>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</si>
  <si>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</si>
  <si>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</si>
  <si>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</si>
  <si>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</si>
  <si>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</si>
  <si>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</si>
  <si>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</si>
  <si>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</si>
  <si>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</si>
  <si>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</si>
  <si>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</si>
  <si>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</si>
  <si>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</si>
  <si>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</si>
  <si>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</si>
  <si>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</si>
  <si>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</si>
  <si>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</si>
  <si>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</si>
  <si>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</si>
  <si>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</si>
  <si>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</si>
  <si>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</si>
  <si>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</si>
  <si>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</si>
  <si>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</si>
  <si>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</si>
  <si>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</si>
  <si>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</si>
  <si>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</si>
  <si>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</si>
  <si>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</si>
  <si>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</si>
  <si>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</si>
  <si>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</si>
  <si>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</si>
  <si>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</si>
  <si>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</si>
  <si>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</si>
  <si>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</si>
  <si>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</si>
  <si>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</si>
  <si>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</si>
  <si>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</si>
  <si>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</si>
  <si>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</si>
  <si>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</si>
  <si>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</si>
  <si>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</si>
  <si>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</si>
  <si>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</si>
  <si>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</si>
  <si>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</si>
  <si>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</si>
  <si>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</si>
  <si>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</si>
  <si>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</si>
  <si>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</si>
  <si>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</si>
  <si>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</si>
  <si>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</si>
  <si>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</si>
  <si>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</si>
  <si>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</si>
  <si>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</si>
  <si>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</si>
  <si>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</si>
  <si>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</si>
  <si>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</si>
  <si>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</si>
  <si>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</si>
  <si>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</si>
  <si>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</si>
  <si>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</si>
  <si>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</si>
  <si>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</si>
  <si>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</si>
  <si>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</si>
  <si>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</si>
  <si>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</si>
  <si>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</si>
  <si>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</si>
  <si>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</si>
  <si>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</si>
  <si>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</si>
  <si>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</si>
  <si>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</si>
  <si>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</si>
  <si>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</si>
  <si>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</si>
  <si>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</si>
  <si>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</si>
  <si>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</si>
  <si>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</si>
  <si>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</si>
  <si>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</si>
  <si>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</si>
  <si>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</si>
  <si>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</si>
  <si>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</si>
  <si>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</si>
  <si>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</si>
  <si>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</si>
  <si>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</si>
  <si>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</si>
  <si>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</si>
  <si>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</si>
  <si>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</si>
  <si>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</si>
  <si>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</si>
  <si>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</si>
  <si>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</si>
  <si>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</si>
  <si>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</si>
  <si>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</si>
  <si>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</si>
  <si>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</si>
  <si>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</si>
  <si>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</si>
  <si>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</si>
  <si>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</si>
  <si>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</si>
  <si>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</si>
  <si>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</si>
  <si>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</si>
  <si>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</si>
  <si>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</si>
  <si>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</si>
  <si>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</si>
  <si>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</si>
  <si>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</si>
  <si>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</si>
  <si>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</si>
  <si>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</si>
  <si>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</si>
  <si>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</si>
  <si>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</si>
  <si>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</si>
  <si>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</si>
  <si>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</si>
  <si>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</si>
  <si>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</si>
  <si>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</si>
  <si>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</si>
  <si>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</si>
  <si>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</si>
  <si>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</si>
  <si>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</si>
  <si>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</si>
  <si>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</si>
  <si>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</si>
  <si>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</si>
  <si>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</si>
  <si>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</si>
  <si>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</si>
  <si>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</si>
  <si>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</si>
  <si>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</si>
  <si>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</si>
  <si>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</si>
  <si>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</si>
  <si>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</si>
  <si>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</si>
  <si>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</si>
  <si>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</si>
  <si>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</si>
  <si>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</si>
  <si>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</si>
  <si>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</si>
  <si>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</si>
  <si>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</si>
  <si>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</si>
  <si>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</si>
  <si>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</si>
  <si>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</si>
  <si>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</si>
  <si>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</si>
  <si>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</si>
  <si>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</si>
  <si>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</si>
  <si>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</si>
  <si>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</si>
  <si>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</si>
  <si>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</si>
  <si>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</si>
  <si>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</si>
  <si>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</si>
  <si>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</si>
  <si>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</si>
  <si>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</si>
  <si>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</si>
  <si>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</si>
  <si>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</si>
  <si>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</si>
  <si>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</si>
  <si>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</si>
  <si>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</si>
  <si>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</si>
  <si>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</si>
  <si>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</si>
  <si>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</si>
  <si>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</si>
  <si>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</si>
  <si>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</si>
  <si>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</si>
  <si>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</si>
  <si>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</si>
  <si>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</si>
  <si>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</si>
  <si>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</si>
  <si>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</si>
  <si>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</si>
  <si>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</si>
  <si>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</si>
  <si>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</si>
  <si>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</si>
  <si>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</si>
  <si>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</si>
  <si>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</si>
  <si>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</si>
  <si>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</si>
  <si>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</si>
  <si>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</si>
  <si>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</si>
  <si>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</si>
  <si>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</si>
  <si>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</si>
  <si>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</si>
  <si>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</si>
  <si>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</si>
  <si>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</si>
  <si>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</si>
  <si>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</si>
  <si>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</si>
  <si>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</si>
  <si>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</si>
  <si>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</si>
  <si>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</si>
  <si>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</si>
  <si>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</si>
  <si>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</si>
  <si>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</si>
  <si>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</si>
  <si>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</si>
  <si>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</si>
  <si>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</si>
  <si>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</si>
  <si>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</si>
  <si>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</si>
  <si>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</si>
  <si>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</si>
  <si>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</si>
  <si>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</si>
  <si>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</si>
  <si>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</si>
  <si>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</si>
  <si>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</si>
  <si>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</si>
  <si>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</si>
  <si>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</si>
  <si>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</si>
  <si>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</si>
  <si>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</si>
  <si>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</si>
  <si>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</si>
  <si>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</si>
  <si>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</si>
  <si>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</si>
  <si>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</si>
  <si>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</si>
  <si>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</si>
  <si>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</si>
  <si>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</si>
  <si>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</si>
  <si>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</si>
  <si>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</si>
  <si>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</si>
  <si>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</si>
  <si>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</si>
  <si>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</si>
  <si>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</si>
  <si>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</si>
  <si>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</si>
  <si>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</si>
  <si>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</si>
  <si>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</si>
  <si>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</si>
  <si>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</si>
  <si>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</si>
  <si>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</si>
  <si>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</si>
  <si>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</si>
  <si>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</si>
  <si>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</si>
  <si>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</si>
  <si>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</si>
  <si>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</si>
  <si>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</si>
  <si>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</si>
  <si>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</si>
  <si>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</si>
  <si>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</si>
  <si>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</si>
  <si>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</si>
  <si>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</si>
  <si>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</si>
  <si>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</si>
  <si>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</si>
  <si>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</si>
  <si>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</si>
  <si>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</si>
  <si>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</si>
  <si>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</si>
  <si>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</si>
  <si>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</si>
  <si>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</si>
  <si>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</si>
  <si>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</si>
  <si>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</si>
  <si>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</si>
  <si>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</si>
  <si>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</si>
  <si>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</si>
  <si>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</si>
  <si>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</si>
  <si>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</si>
  <si>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</si>
  <si>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</si>
  <si>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</si>
  <si>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</si>
  <si>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</si>
  <si>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</si>
  <si>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</si>
  <si>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</si>
  <si>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</si>
  <si>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</si>
  <si>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</si>
  <si>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</si>
  <si>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</si>
  <si>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</si>
  <si>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</si>
  <si>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</si>
  <si>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</si>
  <si>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</si>
  <si>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</si>
  <si>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</si>
  <si>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</si>
  <si>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</si>
  <si>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</si>
  <si>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</si>
  <si>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</si>
  <si>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</si>
  <si>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</si>
  <si>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</si>
  <si>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</si>
  <si>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</si>
  <si>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</si>
  <si>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</si>
  <si>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</si>
  <si>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</si>
  <si>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</si>
  <si>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</si>
  <si>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</si>
  <si>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</si>
  <si>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</si>
  <si>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</si>
  <si>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</si>
  <si>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</si>
  <si>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</si>
  <si>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</si>
  <si>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</si>
  <si>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</si>
  <si>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</si>
  <si>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</si>
  <si>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</si>
  <si>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</si>
  <si>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</si>
  <si>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</si>
  <si>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</si>
  <si>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</si>
  <si>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</si>
  <si>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</si>
  <si>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</si>
  <si>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</si>
  <si>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</si>
  <si>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</si>
  <si>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</si>
  <si>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</si>
  <si>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</si>
  <si>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</si>
  <si>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</si>
  <si>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</si>
  <si>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</si>
  <si>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</si>
  <si>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</si>
  <si>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</si>
  <si>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</si>
  <si>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</si>
  <si>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</si>
  <si>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</si>
  <si>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</si>
  <si>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</si>
  <si>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</si>
  <si>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</si>
  <si>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</si>
  <si>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</si>
  <si>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</si>
  <si>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</si>
  <si>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</si>
  <si>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</si>
  <si>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</si>
  <si>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</si>
  <si>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</si>
  <si>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</si>
  <si>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</si>
  <si>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</si>
  <si>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</si>
  <si>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</si>
  <si>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</si>
  <si>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</si>
  <si>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</si>
  <si>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</si>
  <si>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</si>
  <si>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</si>
  <si>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</si>
  <si>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</si>
  <si>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</si>
  <si>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</si>
  <si>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</si>
  <si>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</si>
  <si>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</si>
  <si>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</si>
  <si>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</si>
  <si>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</si>
  <si>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</si>
  <si>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</si>
  <si>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</si>
  <si>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</si>
  <si>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</si>
  <si>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</si>
  <si>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</si>
  <si>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</si>
  <si>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</si>
  <si>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</si>
  <si>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</si>
  <si>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</si>
  <si>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</si>
  <si>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</si>
  <si>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</si>
  <si>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</si>
  <si>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</si>
  <si>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</si>
  <si>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</si>
  <si>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</si>
  <si>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</si>
  <si>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</si>
  <si>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</si>
  <si>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</si>
  <si>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</si>
  <si>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</si>
  <si>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</si>
  <si>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</si>
  <si>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</si>
  <si>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</si>
  <si>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</si>
  <si>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</si>
  <si>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</si>
  <si>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</si>
  <si>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</si>
  <si>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</si>
  <si>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</si>
  <si>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</si>
  <si>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</si>
  <si>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</si>
  <si>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</si>
  <si>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</si>
  <si>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</si>
  <si>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</si>
  <si>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</si>
  <si>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</si>
  <si>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</si>
  <si>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</si>
  <si>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</si>
  <si>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</si>
  <si>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</si>
  <si>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</si>
  <si>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</si>
  <si>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</si>
  <si>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</si>
  <si>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</si>
  <si>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</si>
  <si>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</si>
  <si>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</si>
  <si>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</si>
  <si>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</si>
  <si>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</si>
  <si>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</si>
  <si>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</si>
  <si>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</si>
  <si>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</si>
  <si>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</si>
  <si>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</si>
  <si>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</si>
  <si>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</si>
  <si>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</si>
  <si>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</si>
  <si>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</si>
  <si>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</si>
  <si>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</si>
  <si>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</si>
  <si>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</si>
  <si>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</si>
  <si>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</si>
  <si>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</si>
  <si>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</si>
  <si>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</si>
  <si>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</si>
  <si>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</si>
  <si>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</si>
  <si>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</si>
  <si>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</si>
  <si>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</si>
  <si>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</si>
  <si>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</si>
  <si>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</si>
  <si>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</si>
  <si>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</si>
  <si>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</si>
  <si>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</si>
  <si>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</si>
  <si>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</si>
  <si>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</si>
  <si>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</si>
  <si>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</si>
  <si>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</si>
  <si>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</si>
  <si>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</si>
  <si>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</si>
  <si>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</si>
  <si>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</si>
  <si>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</si>
  <si>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</si>
  <si>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</si>
  <si>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</si>
  <si>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</si>
  <si>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</si>
  <si>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</si>
  <si>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</si>
  <si>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</si>
  <si>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</si>
  <si>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</si>
  <si>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</si>
  <si>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</si>
  <si>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</si>
  <si>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</si>
  <si>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</si>
  <si>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</si>
  <si>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</si>
  <si>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</si>
  <si>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</si>
  <si>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</si>
  <si>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</si>
  <si>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</si>
  <si>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</si>
  <si>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</si>
  <si>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</si>
  <si>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</si>
  <si>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</si>
  <si>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</si>
  <si>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</si>
  <si>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</si>
  <si>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</si>
  <si>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</si>
  <si>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</si>
  <si>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</si>
  <si>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</si>
  <si>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</si>
  <si>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</si>
  <si>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</si>
  <si>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</si>
  <si>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</si>
  <si>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</si>
  <si>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</si>
  <si>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</si>
  <si>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</si>
  <si>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</si>
  <si>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</si>
  <si>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</si>
  <si>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</si>
  <si>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</si>
  <si>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</si>
  <si>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</si>
  <si>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</si>
  <si>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</si>
  <si>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</si>
  <si>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</si>
  <si>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</si>
  <si>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</si>
  <si>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</si>
  <si>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</si>
  <si>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</si>
  <si>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</si>
  <si>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</si>
  <si>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</si>
  <si>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</si>
  <si>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</si>
  <si>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</si>
  <si>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</si>
  <si>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</si>
  <si>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</si>
  <si>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</si>
  <si>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</si>
  <si>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</si>
  <si>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</si>
  <si>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</si>
  <si>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</si>
  <si>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</si>
  <si>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</si>
  <si>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</si>
  <si>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</si>
  <si>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</si>
  <si>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</si>
  <si>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</si>
  <si>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</si>
  <si>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</si>
  <si>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</si>
  <si>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</si>
  <si>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</si>
  <si>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</si>
  <si>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</si>
  <si>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</si>
  <si>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</si>
  <si>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</si>
  <si>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</si>
  <si>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</si>
  <si>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</si>
  <si>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</si>
  <si>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</si>
  <si>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</si>
  <si>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</si>
  <si>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</si>
  <si>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</si>
  <si>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</si>
  <si>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</si>
  <si>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</si>
  <si>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</si>
  <si>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</si>
  <si>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</si>
  <si>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</si>
  <si>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</si>
  <si>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</si>
  <si>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</si>
  <si>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</si>
  <si>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</si>
  <si>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</si>
  <si>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</si>
  <si>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</si>
  <si>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</si>
  <si>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</si>
  <si>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</si>
  <si>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</si>
  <si>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</si>
  <si>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</si>
  <si>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</si>
  <si>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</si>
  <si>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</si>
  <si>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</si>
  <si>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</si>
  <si>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</si>
  <si>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</si>
  <si>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</si>
  <si>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</si>
  <si>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</si>
  <si>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</si>
  <si>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</si>
  <si>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</si>
  <si>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</si>
  <si>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</si>
  <si>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</si>
  <si>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</si>
  <si>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</si>
  <si>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</si>
  <si>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</si>
  <si>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</si>
  <si>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</si>
  <si>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</si>
  <si>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</si>
  <si>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</si>
  <si>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</si>
  <si>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</si>
  <si>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</si>
  <si>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</si>
  <si>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</si>
  <si>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</si>
  <si>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</si>
  <si>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</si>
  <si>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</si>
  <si>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</si>
  <si>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</si>
  <si>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</si>
  <si>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</si>
  <si>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</si>
  <si>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</si>
  <si>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</si>
  <si>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</si>
  <si>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</si>
  <si>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</si>
  <si>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</si>
  <si>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</si>
  <si>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</si>
  <si>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</si>
  <si>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</si>
  <si>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</si>
  <si>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</si>
  <si>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</si>
  <si>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</si>
  <si>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</si>
  <si>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</si>
  <si>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</si>
  <si>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</si>
  <si>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</si>
  <si>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</si>
  <si>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</si>
  <si>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</si>
  <si>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</si>
  <si>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</si>
  <si>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</si>
  <si>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</si>
  <si>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</si>
  <si>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</si>
  <si>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</si>
  <si>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</si>
  <si>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</si>
  <si>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</si>
  <si>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</si>
  <si>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</si>
  <si>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</si>
  <si>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</si>
  <si>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</si>
  <si>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</si>
  <si>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</si>
  <si>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</si>
  <si>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</si>
  <si>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</si>
  <si>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</si>
  <si>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</si>
  <si>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</si>
  <si>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</si>
  <si>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</si>
  <si>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</si>
  <si>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</si>
  <si>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</si>
  <si>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</si>
  <si>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</si>
  <si>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</si>
  <si>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</si>
  <si>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</si>
  <si>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</si>
  <si>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</si>
  <si>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</si>
  <si>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</si>
  <si>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</si>
  <si>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</si>
  <si>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</si>
  <si>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</si>
  <si>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</si>
  <si>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</si>
  <si>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</si>
  <si>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</si>
  <si>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</si>
  <si>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</si>
  <si>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</si>
  <si>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</si>
  <si>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</si>
  <si>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</si>
  <si>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</si>
  <si>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</si>
  <si>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</si>
  <si>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</si>
  <si>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</si>
  <si>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</si>
  <si>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</si>
  <si>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</si>
  <si>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</si>
  <si>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</si>
  <si>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</si>
  <si>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</si>
  <si>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</si>
  <si>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</si>
  <si>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</si>
  <si>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</si>
  <si>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</si>
  <si>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</si>
  <si>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</si>
  <si>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</si>
  <si>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</si>
  <si>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</si>
  <si>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</si>
  <si>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</si>
  <si>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</si>
  <si>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</si>
  <si>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</si>
  <si>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</si>
  <si>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</si>
  <si>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</si>
  <si>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</si>
  <si>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</si>
  <si>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</si>
  <si>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</si>
  <si>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</si>
  <si>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</si>
  <si>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</si>
  <si>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</si>
  <si>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</si>
  <si>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</si>
  <si>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</si>
  <si>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</si>
  <si>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</si>
  <si>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</si>
  <si>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</si>
  <si>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</si>
  <si>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</si>
  <si>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</si>
  <si>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</si>
  <si>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</si>
  <si>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</si>
  <si>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</si>
  <si>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</si>
  <si>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</si>
  <si>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</si>
  <si>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</si>
  <si>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</si>
  <si>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</si>
  <si>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</si>
  <si>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</si>
  <si>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</si>
  <si>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</si>
  <si>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</si>
  <si>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</si>
  <si>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</si>
  <si>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</si>
  <si>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</si>
  <si>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</si>
  <si>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</si>
  <si>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</si>
  <si>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</si>
  <si>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</si>
  <si>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</si>
  <si>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</si>
  <si>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</si>
  <si>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</si>
  <si>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</si>
  <si>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</si>
  <si>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</si>
  <si>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</si>
  <si>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</si>
  <si>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</si>
  <si>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</si>
  <si>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</si>
  <si>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</si>
  <si>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</si>
  <si>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</si>
  <si>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</si>
  <si>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</si>
  <si>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</si>
  <si>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</si>
  <si>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</si>
  <si>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</si>
  <si>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</si>
  <si>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</si>
  <si>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</si>
  <si>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</si>
  <si>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</si>
  <si>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</si>
  <si>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</si>
  <si>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</si>
  <si>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</si>
  <si>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</si>
  <si>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</si>
  <si>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</si>
  <si>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</si>
  <si>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</si>
  <si>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</si>
  <si>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</si>
  <si>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</si>
  <si>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</si>
  <si>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</si>
  <si>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</si>
  <si>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</si>
  <si>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</si>
  <si>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</si>
  <si>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</si>
  <si>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</si>
  <si>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</si>
  <si>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</si>
  <si>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</si>
  <si>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</si>
  <si>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</si>
  <si>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</si>
  <si>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</si>
  <si>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</si>
  <si>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</si>
  <si>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</si>
  <si>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</si>
  <si>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</si>
  <si>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</si>
  <si>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</si>
  <si>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</si>
  <si>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</si>
  <si>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</si>
  <si>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</si>
  <si>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</si>
  <si>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</si>
  <si>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</si>
  <si>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</si>
  <si>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</si>
  <si>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</si>
  <si>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</si>
  <si>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</si>
  <si>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</si>
  <si>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</si>
  <si>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</si>
  <si>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</si>
  <si>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</si>
  <si>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</si>
  <si>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</si>
  <si>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</si>
  <si>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</si>
  <si>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</si>
  <si>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</si>
  <si>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</si>
  <si>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</si>
  <si>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</si>
  <si>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</si>
  <si>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</si>
  <si>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</si>
  <si>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</si>
  <si>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</si>
  <si>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</si>
  <si>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</si>
  <si>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</si>
  <si>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</si>
  <si>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</si>
  <si>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</si>
  <si>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</si>
  <si>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</si>
  <si>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</si>
  <si>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</si>
  <si>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</si>
  <si>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</si>
  <si>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</si>
  <si>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</si>
  <si>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</si>
  <si>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</si>
  <si>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</si>
  <si>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</si>
  <si>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</si>
  <si>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</si>
  <si>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</si>
  <si>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</si>
  <si>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</si>
  <si>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</si>
  <si>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</si>
  <si>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</si>
  <si>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</si>
  <si>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</si>
  <si>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</si>
  <si>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</si>
  <si>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</si>
  <si>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</si>
  <si>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</si>
  <si>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</si>
  <si>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</si>
  <si>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</si>
  <si>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</si>
  <si>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</si>
  <si>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</si>
  <si>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</si>
  <si>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</si>
  <si>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</si>
  <si>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</si>
  <si>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</si>
  <si>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</si>
  <si>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</si>
  <si>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</si>
  <si>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</si>
  <si>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</si>
  <si>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</si>
  <si>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</si>
  <si>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</si>
  <si>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</si>
  <si>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</si>
  <si>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</si>
  <si>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</si>
  <si>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</si>
  <si>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</si>
  <si>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</si>
  <si>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</si>
  <si>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</si>
  <si>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</si>
  <si>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</si>
  <si>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</si>
  <si>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</si>
  <si>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</si>
  <si>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</si>
  <si>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</si>
  <si>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</si>
  <si>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</si>
  <si>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</si>
  <si>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</si>
  <si>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</si>
  <si>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</si>
  <si>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</si>
  <si>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</si>
  <si>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</si>
  <si>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</si>
  <si>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</si>
  <si>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</si>
  <si>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</si>
  <si>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</si>
  <si>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</si>
  <si>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</si>
  <si>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</si>
  <si>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</si>
  <si>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</si>
  <si>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</si>
  <si>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</si>
  <si>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</si>
  <si>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</si>
  <si>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</si>
  <si>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</si>
  <si>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</si>
  <si>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</si>
  <si>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</si>
  <si>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</si>
  <si>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</si>
  <si>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</si>
  <si>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</si>
  <si>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</si>
  <si>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</si>
  <si>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</si>
  <si>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</si>
  <si>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</si>
  <si>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</si>
  <si>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</si>
  <si>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</si>
  <si>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</si>
  <si>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</si>
  <si>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</si>
  <si>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</si>
  <si>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</si>
  <si>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</si>
  <si>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</si>
  <si>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</si>
  <si>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</si>
  <si>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</si>
  <si>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</si>
  <si>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</si>
  <si>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</si>
  <si>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</si>
  <si>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</si>
  <si>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</si>
  <si>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</si>
  <si>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</si>
  <si>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</si>
  <si>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</si>
  <si>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</si>
  <si>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</si>
  <si>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</si>
  <si>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</si>
  <si>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</si>
  <si>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</si>
  <si>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</si>
  <si>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</si>
  <si>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</si>
  <si>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</si>
  <si>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</si>
  <si>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</si>
  <si>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</si>
  <si>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</si>
  <si>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</si>
  <si>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</si>
  <si>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</si>
  <si>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</si>
  <si>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</si>
  <si>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</si>
  <si>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</si>
  <si>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</si>
  <si>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</si>
  <si>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</si>
  <si>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</si>
  <si>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</si>
  <si>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</si>
  <si>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</si>
  <si>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</si>
  <si>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</si>
  <si>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</si>
  <si>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</si>
  <si>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</si>
  <si>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</si>
  <si>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</si>
  <si>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</si>
  <si>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</si>
  <si>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</si>
  <si>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</si>
  <si>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</si>
  <si>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</si>
  <si>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</si>
  <si>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</si>
  <si>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</si>
  <si>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</si>
  <si>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</si>
  <si>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</si>
  <si>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</si>
  <si>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</si>
  <si>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</si>
  <si>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</si>
  <si>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</si>
  <si>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</si>
  <si>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</si>
  <si>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</si>
  <si>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</si>
  <si>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</si>
  <si>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</si>
  <si>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</si>
  <si>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</si>
  <si>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</si>
  <si>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</si>
  <si>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</si>
  <si>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</si>
  <si>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</si>
  <si>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</si>
  <si>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</si>
  <si>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</si>
  <si>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</si>
  <si>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</si>
  <si>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</si>
  <si>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</si>
  <si>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</si>
  <si>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</si>
  <si>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</si>
  <si>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</si>
  <si>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</si>
  <si>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</si>
  <si>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</si>
  <si>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</si>
  <si>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</si>
  <si>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</si>
  <si>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</si>
  <si>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</si>
  <si>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</si>
  <si>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</si>
  <si>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</si>
  <si>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</si>
  <si>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</si>
  <si>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</si>
  <si>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</si>
  <si>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</si>
  <si>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</si>
  <si>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</si>
  <si>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</si>
  <si>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</si>
  <si>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</si>
  <si>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</si>
  <si>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</si>
  <si>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</si>
  <si>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</si>
  <si>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</si>
  <si>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</si>
  <si>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</si>
  <si>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</si>
  <si>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</si>
  <si>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</si>
  <si>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</si>
  <si>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</si>
  <si>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</si>
  <si>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</si>
  <si>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</si>
  <si>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</si>
  <si>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</si>
  <si>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</si>
  <si>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</si>
  <si>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</si>
  <si>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</si>
  <si>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</si>
  <si>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</si>
  <si>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</si>
  <si>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</si>
  <si>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</si>
  <si>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</si>
  <si>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</si>
  <si>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</si>
  <si>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</si>
  <si>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</si>
  <si>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</si>
  <si>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</si>
  <si>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</si>
  <si>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</si>
  <si>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</si>
  <si>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</si>
  <si>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</si>
  <si>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</si>
  <si>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</si>
  <si>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</si>
  <si>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</si>
  <si>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</si>
  <si>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</si>
  <si>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</si>
  <si>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</si>
  <si>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</si>
  <si>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</si>
  <si>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</si>
  <si>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</si>
  <si>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</si>
  <si>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</si>
  <si>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</si>
  <si>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</si>
  <si>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</si>
  <si>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</si>
  <si>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</si>
  <si>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</si>
  <si>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</si>
  <si>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</si>
  <si>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</si>
  <si>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</si>
  <si>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</si>
  <si>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</si>
  <si>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</si>
  <si>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</si>
  <si>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</si>
  <si>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</si>
  <si>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</si>
  <si>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</si>
  <si>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</si>
  <si>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</si>
  <si>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</si>
  <si>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</si>
  <si>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</si>
  <si>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</si>
  <si>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</si>
  <si>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</si>
  <si>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</si>
  <si>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</si>
  <si>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</si>
  <si>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</si>
  <si>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</si>
  <si>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</si>
  <si>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</si>
  <si>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</si>
  <si>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</si>
  <si>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</si>
  <si>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</si>
  <si>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</si>
  <si>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</si>
  <si>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</si>
  <si>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</si>
  <si>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</si>
  <si>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</si>
  <si>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</si>
  <si>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</si>
  <si>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</si>
  <si>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</si>
  <si>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</si>
  <si>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</si>
  <si>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</si>
  <si>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</si>
  <si>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</si>
  <si>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</si>
  <si>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</si>
  <si>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</si>
  <si>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</si>
  <si>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</si>
  <si>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</si>
  <si>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</si>
  <si>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</si>
  <si>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</si>
  <si>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</si>
  <si>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</si>
  <si>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</si>
  <si>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</si>
  <si>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</si>
  <si>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</si>
  <si>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</si>
  <si>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</si>
  <si>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</si>
  <si>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</si>
  <si>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</si>
  <si>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</si>
  <si>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</si>
  <si>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</si>
  <si>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</si>
  <si>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</si>
  <si>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</si>
  <si>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</si>
  <si>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</si>
  <si>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</si>
  <si>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</si>
  <si>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</si>
  <si>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</si>
  <si>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</si>
  <si>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</si>
  <si>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</si>
  <si>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</si>
  <si>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</si>
  <si>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</si>
  <si>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</si>
  <si>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</si>
  <si>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</si>
  <si>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</si>
  <si>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</si>
  <si>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</si>
  <si>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</si>
  <si>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</si>
  <si>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</si>
  <si>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</si>
  <si>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</si>
  <si>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</si>
  <si>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</si>
  <si>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</si>
  <si>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</si>
  <si>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</si>
  <si>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</si>
  <si>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</si>
  <si>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</si>
  <si>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</si>
  <si>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</si>
  <si>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</si>
  <si>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</si>
  <si>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</si>
  <si>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</si>
  <si>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</si>
  <si>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</si>
  <si>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</si>
  <si>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</si>
  <si>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</si>
  <si>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</si>
  <si>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</si>
  <si>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</si>
  <si>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</si>
  <si>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</si>
  <si>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</si>
  <si>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</si>
  <si>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</si>
  <si>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</si>
  <si>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</si>
  <si>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</si>
  <si>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</si>
  <si>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</si>
  <si>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</si>
  <si>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</si>
  <si>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</si>
  <si>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</si>
  <si>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</si>
  <si>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</si>
  <si>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</si>
  <si>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</si>
  <si>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</si>
  <si>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</si>
  <si>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</si>
  <si>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</si>
  <si>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</si>
  <si>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</si>
  <si>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</si>
  <si>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</si>
  <si>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</si>
  <si>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</si>
  <si>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</si>
  <si>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</si>
  <si>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</si>
  <si>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</si>
  <si>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</si>
  <si>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</si>
  <si>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</si>
  <si>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</si>
  <si>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</si>
  <si>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</si>
  <si>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</si>
  <si>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</si>
  <si>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</si>
  <si>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</si>
  <si>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</si>
  <si>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</si>
  <si>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</si>
  <si>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</si>
  <si>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</si>
  <si>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</si>
  <si>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</si>
  <si>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</si>
  <si>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</si>
  <si>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</si>
  <si>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</si>
  <si>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</si>
  <si>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</si>
  <si>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</si>
  <si>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</si>
  <si>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</si>
  <si>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</si>
  <si>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</si>
  <si>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</si>
  <si>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</si>
  <si>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</si>
  <si>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</si>
  <si>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</si>
  <si>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</si>
  <si>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</si>
  <si>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</si>
  <si>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</si>
  <si>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</si>
  <si>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</si>
  <si>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</si>
  <si>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</si>
  <si>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</si>
  <si>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</si>
  <si>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</si>
  <si>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</si>
  <si>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</si>
  <si>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</si>
  <si>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</si>
  <si>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</si>
  <si>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</si>
  <si>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</si>
  <si>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</si>
  <si>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</si>
  <si>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</si>
  <si>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</si>
  <si>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</si>
  <si>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</si>
  <si>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</si>
  <si>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</si>
  <si>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</si>
  <si>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</si>
  <si>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</si>
  <si>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</si>
  <si>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</si>
  <si>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</si>
  <si>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</si>
  <si>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</si>
  <si>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</si>
  <si>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</si>
  <si>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</si>
  <si>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</si>
  <si>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</si>
  <si>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</si>
  <si>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</si>
  <si>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</si>
  <si>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</si>
  <si>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</si>
  <si>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</si>
  <si>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</si>
  <si>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</si>
  <si>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</si>
  <si>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</si>
  <si>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</si>
  <si>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</si>
  <si>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</si>
  <si>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</si>
  <si>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</si>
  <si>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</si>
  <si>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</si>
  <si>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</si>
  <si>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</si>
  <si>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</si>
  <si>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</si>
  <si>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</si>
  <si>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</si>
  <si>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</si>
  <si>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</si>
  <si>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</si>
  <si>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</si>
  <si>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</si>
  <si>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</si>
  <si>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</si>
  <si>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</si>
  <si>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</si>
  <si>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</si>
  <si>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</si>
  <si>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</si>
  <si>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</si>
  <si>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</si>
  <si>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</si>
  <si>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</si>
  <si>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</si>
  <si>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</si>
  <si>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</si>
  <si>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</si>
  <si>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</si>
  <si>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</si>
  <si>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</si>
  <si>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</si>
  <si>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</si>
  <si>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</si>
  <si>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</si>
  <si>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</si>
  <si>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</si>
  <si>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</si>
  <si>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</si>
  <si>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</si>
  <si>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</si>
  <si>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</si>
  <si>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</si>
  <si>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</si>
  <si>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</si>
  <si>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</si>
  <si>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</si>
  <si>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</si>
  <si>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</si>
  <si>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</si>
  <si>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</si>
  <si>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</si>
  <si>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</si>
  <si>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</si>
  <si>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</si>
  <si>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</si>
  <si>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</si>
  <si>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</si>
  <si>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</si>
  <si>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</si>
  <si>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</si>
  <si>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</si>
  <si>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</si>
  <si>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</si>
  <si>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</si>
  <si>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</si>
  <si>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</si>
  <si>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</si>
  <si>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</si>
  <si>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</si>
  <si>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</si>
  <si>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</si>
  <si>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</si>
  <si>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</si>
  <si>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</si>
  <si>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</si>
  <si>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</si>
  <si>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</si>
  <si>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</si>
  <si>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</si>
  <si>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</si>
  <si>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</si>
  <si>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</si>
  <si>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</si>
  <si>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</si>
  <si>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</si>
  <si>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</si>
  <si>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</si>
  <si>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</si>
  <si>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</si>
  <si>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</si>
  <si>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</si>
  <si>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</si>
  <si>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</si>
  <si>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</si>
  <si>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</si>
  <si>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</si>
  <si>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</si>
  <si>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</si>
  <si>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</si>
  <si>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</si>
  <si>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</si>
  <si>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</si>
  <si>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</si>
  <si>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</si>
  <si>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</si>
  <si>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</si>
  <si>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</si>
  <si>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</si>
  <si>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</si>
  <si>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</si>
  <si>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</si>
  <si>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</si>
  <si>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</si>
  <si>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</si>
  <si>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</si>
  <si>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</si>
  <si>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</si>
  <si>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</si>
  <si>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</si>
  <si>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</si>
  <si>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</si>
  <si>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</si>
  <si>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</si>
  <si>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</si>
  <si>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</si>
  <si>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</si>
  <si>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</si>
  <si>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</si>
  <si>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</si>
  <si>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</si>
  <si>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</si>
  <si>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</si>
  <si>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</si>
  <si>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</si>
  <si>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</si>
  <si>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</si>
  <si>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</si>
  <si>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</si>
  <si>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</si>
  <si>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</si>
  <si>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</si>
  <si>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</si>
  <si>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</si>
  <si>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</si>
  <si>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</si>
  <si>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</si>
  <si>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</si>
  <si>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</si>
  <si>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</si>
  <si>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</si>
  <si>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</si>
  <si>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</si>
  <si>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</si>
  <si>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</si>
  <si>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</si>
  <si>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</si>
  <si>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</si>
  <si>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</si>
  <si>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</si>
  <si>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</si>
  <si>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</si>
  <si>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</si>
  <si>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</si>
  <si>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</si>
  <si>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</si>
  <si>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</si>
  <si>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</si>
  <si>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</si>
  <si>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</si>
  <si>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</si>
  <si>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</si>
  <si>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</si>
  <si>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</si>
  <si>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</si>
  <si>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</si>
  <si>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</si>
  <si>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</si>
  <si>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</si>
  <si>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</si>
  <si>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</si>
  <si>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</si>
  <si>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</si>
  <si>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</si>
  <si>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</si>
  <si>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</si>
  <si>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</si>
  <si>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</si>
  <si>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</si>
  <si>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</si>
  <si>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</si>
  <si>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</si>
  <si>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</si>
  <si>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</si>
  <si>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</si>
  <si>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</si>
  <si>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</si>
  <si>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</si>
  <si>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</si>
  <si>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</si>
  <si>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</si>
  <si>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</si>
  <si>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</si>
  <si>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</si>
  <si>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</si>
  <si>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</si>
  <si>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</si>
  <si>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</si>
  <si>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</si>
  <si>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</si>
  <si>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</si>
  <si>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</si>
  <si>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</si>
  <si>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</si>
  <si>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</si>
  <si>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</si>
  <si>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</si>
  <si>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</si>
  <si>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</si>
  <si>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</si>
  <si>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</si>
  <si>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</si>
  <si>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</si>
  <si>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</si>
  <si>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</si>
  <si>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</si>
  <si>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</si>
  <si>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</si>
  <si>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</si>
  <si>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</si>
  <si>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</si>
  <si>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</si>
  <si>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</si>
  <si>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</si>
  <si>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</si>
  <si>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</si>
  <si>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</si>
  <si>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</si>
  <si>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</si>
  <si>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</si>
  <si>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</si>
  <si>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</si>
  <si>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</si>
  <si>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</si>
  <si>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</si>
  <si>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</si>
  <si>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</si>
  <si>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</si>
  <si>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</si>
  <si>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</si>
  <si>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</si>
  <si>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</si>
  <si>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</si>
  <si>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</si>
  <si>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</si>
  <si>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</si>
  <si>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</si>
  <si>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</si>
  <si>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</si>
  <si>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</si>
  <si>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</si>
  <si>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</si>
  <si>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</si>
  <si>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</si>
  <si>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</si>
  <si>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</si>
  <si>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</si>
  <si>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</si>
  <si>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</si>
  <si>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</si>
  <si>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</si>
  <si>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</si>
  <si>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</si>
  <si>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</si>
  <si>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</si>
  <si>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</si>
  <si>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</si>
  <si>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</si>
  <si>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</si>
  <si>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</si>
  <si>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</si>
  <si>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</si>
  <si>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</si>
  <si>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</si>
  <si>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</si>
  <si>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</si>
  <si>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</si>
  <si>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</si>
  <si>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</si>
  <si>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</si>
  <si>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</si>
  <si>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</si>
  <si>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</si>
  <si>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</si>
  <si>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</si>
  <si>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</si>
  <si>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</si>
  <si>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</si>
  <si>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</si>
  <si>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</si>
  <si>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</si>
  <si>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</si>
  <si>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</si>
  <si>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</si>
  <si>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</si>
  <si>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</si>
  <si>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</si>
  <si>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</si>
  <si>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</si>
  <si>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</si>
  <si>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</si>
  <si>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</si>
  <si>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</si>
  <si>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</si>
  <si>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</si>
  <si>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</si>
  <si>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</si>
  <si>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</si>
  <si>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</si>
  <si>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</si>
  <si>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</si>
  <si>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</si>
  <si>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</si>
  <si>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</si>
  <si>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</si>
  <si>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</si>
  <si>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</si>
  <si>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</si>
  <si>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</si>
  <si>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</si>
  <si>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</si>
  <si>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</si>
  <si>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</si>
  <si>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</si>
  <si>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</si>
  <si>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</si>
  <si>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</si>
  <si>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</si>
  <si>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</si>
  <si>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</si>
  <si>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</si>
  <si>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</si>
  <si>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</si>
  <si>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</si>
  <si>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</si>
  <si>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</si>
  <si>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</si>
  <si>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</si>
  <si>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</si>
  <si>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</si>
  <si>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</si>
  <si>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</si>
  <si>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</si>
  <si>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</si>
  <si>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</si>
  <si>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</si>
  <si>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</si>
  <si>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</si>
  <si>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</si>
  <si>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</si>
  <si>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</si>
  <si>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</si>
  <si>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</si>
  <si>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</si>
  <si>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</si>
  <si>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</si>
  <si>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</si>
  <si>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</si>
  <si>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</si>
  <si>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</si>
  <si>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</si>
  <si>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</si>
  <si>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</si>
  <si>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</si>
  <si>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</si>
  <si>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</si>
  <si>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</si>
  <si>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</si>
  <si>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</si>
  <si>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</si>
  <si>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</si>
  <si>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</si>
  <si>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</si>
  <si>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</si>
  <si>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</si>
  <si>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</si>
  <si>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</si>
  <si>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</si>
  <si>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</si>
  <si>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</si>
  <si>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</si>
  <si>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</si>
  <si>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</si>
  <si>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</si>
  <si>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</si>
  <si>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</si>
  <si>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</si>
  <si>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</si>
  <si>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</si>
  <si>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</si>
  <si>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</si>
  <si>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</si>
  <si>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</si>
  <si>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</si>
  <si>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</si>
  <si>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</si>
  <si>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</si>
  <si>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</si>
  <si>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</si>
  <si>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</si>
  <si>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</si>
  <si>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</si>
  <si>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</si>
  <si>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</si>
  <si>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</si>
  <si>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</si>
  <si>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</si>
  <si>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</si>
  <si>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</si>
  <si>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</si>
  <si>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</si>
  <si>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</si>
  <si>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</si>
  <si>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</si>
  <si>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</si>
  <si>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</si>
  <si>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</si>
  <si>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</si>
  <si>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</si>
  <si>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</si>
  <si>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</si>
  <si>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</si>
  <si>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</si>
  <si>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</si>
  <si>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</si>
  <si>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</si>
  <si>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</si>
  <si>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</si>
  <si>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</si>
  <si>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</si>
  <si>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</si>
  <si>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</si>
  <si>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</si>
  <si>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</si>
  <si>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</si>
  <si>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</si>
  <si>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</si>
  <si>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</si>
  <si>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</si>
  <si>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</si>
  <si>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</si>
  <si>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</si>
  <si>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</si>
  <si>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</si>
  <si>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</si>
  <si>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</si>
  <si>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</si>
  <si>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</si>
  <si>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</si>
  <si>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</si>
  <si>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</si>
  <si>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</si>
  <si>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</si>
  <si>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</si>
  <si>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</si>
  <si>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</si>
  <si>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</si>
  <si>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</si>
  <si>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</si>
  <si>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</si>
  <si>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</si>
  <si>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</si>
  <si>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</si>
  <si>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</si>
  <si>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</si>
  <si>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</si>
  <si>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</si>
  <si>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</si>
  <si>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</si>
  <si>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</si>
  <si>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</si>
  <si>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</si>
  <si>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</si>
  <si>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</si>
  <si>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</si>
  <si>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</si>
  <si>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</si>
  <si>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</si>
  <si>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</si>
  <si>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</si>
  <si>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</si>
  <si>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</si>
  <si>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</si>
  <si>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</si>
  <si>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</si>
  <si>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</si>
  <si>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</si>
  <si>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</si>
  <si>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</si>
  <si>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</si>
  <si>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</si>
  <si>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</si>
  <si>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</si>
  <si>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</si>
  <si>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</si>
  <si>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</si>
  <si>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</si>
  <si>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</si>
  <si>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</si>
  <si>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</si>
  <si>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</si>
  <si>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</si>
  <si>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</si>
  <si>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</si>
  <si>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</si>
  <si>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</si>
  <si>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</si>
  <si>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</si>
  <si>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</si>
  <si>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</si>
  <si>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</si>
  <si>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</si>
  <si>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</si>
  <si>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</si>
  <si>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</si>
  <si>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</si>
  <si>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</si>
  <si>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</si>
  <si>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</si>
  <si>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</si>
  <si>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</si>
  <si>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</si>
  <si>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</si>
  <si>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</si>
  <si>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</si>
  <si>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</si>
  <si>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</si>
  <si>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</si>
  <si>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</si>
  <si>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</si>
  <si>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</si>
  <si>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</si>
  <si>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</si>
  <si>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</si>
  <si>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</si>
  <si>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</si>
  <si>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</si>
  <si>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</si>
  <si>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</si>
  <si>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</si>
  <si>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</si>
  <si>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</si>
  <si>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</si>
  <si>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</si>
  <si>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</si>
  <si>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</si>
  <si>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</si>
  <si>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</si>
  <si>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</si>
  <si>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</si>
  <si>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</si>
  <si>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</si>
  <si>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</si>
  <si>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</si>
  <si>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</si>
  <si>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</si>
  <si>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</si>
  <si>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</si>
  <si>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</si>
  <si>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</si>
  <si>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</si>
  <si>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</si>
  <si>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</si>
  <si>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</si>
  <si>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</si>
  <si>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</si>
  <si>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</si>
  <si>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</si>
  <si>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</si>
  <si>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</si>
  <si>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</si>
  <si>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</si>
  <si>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</si>
  <si>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</si>
  <si>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</si>
  <si>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</si>
  <si>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</si>
  <si>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</si>
  <si>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</si>
  <si>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</si>
  <si>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</si>
  <si>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</si>
  <si>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</si>
  <si>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</si>
  <si>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</si>
  <si>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</si>
  <si>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</si>
  <si>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</si>
  <si>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</si>
  <si>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</si>
  <si>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</si>
  <si>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</si>
  <si>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</si>
  <si>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</si>
  <si>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</si>
  <si>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</si>
  <si>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</si>
  <si>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</si>
  <si>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</si>
  <si>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</si>
  <si>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</si>
  <si>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</si>
  <si>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</si>
  <si>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</si>
  <si>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</si>
  <si>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</si>
  <si>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</si>
  <si>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</si>
  <si>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</si>
  <si>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</si>
  <si>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</si>
  <si>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</si>
  <si>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</si>
  <si>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</si>
  <si>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</si>
  <si>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</si>
  <si>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</si>
  <si>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</si>
  <si>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</si>
  <si>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</si>
  <si>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</si>
  <si>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</si>
  <si>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</si>
  <si>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</si>
  <si>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</si>
  <si>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</si>
  <si>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</si>
  <si>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</si>
  <si>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</si>
  <si>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</si>
  <si>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</si>
  <si>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</si>
  <si>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</si>
  <si>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</si>
  <si>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</si>
  <si>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</si>
  <si>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</si>
  <si>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</si>
  <si>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</si>
  <si>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</si>
  <si>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</si>
  <si>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</si>
  <si>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</si>
  <si>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</si>
  <si>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</si>
  <si>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</si>
  <si>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</si>
  <si>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</si>
  <si>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</si>
  <si>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</si>
  <si>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</si>
  <si>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</si>
  <si>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</si>
  <si>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</si>
  <si>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</si>
  <si>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</si>
  <si>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</si>
  <si>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</si>
  <si>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</si>
  <si>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</si>
  <si>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</si>
  <si>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</si>
  <si>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</si>
  <si>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</si>
  <si>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</si>
  <si>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</si>
  <si>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</si>
  <si>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</si>
  <si>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</si>
  <si>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</si>
  <si>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</si>
  <si>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</si>
  <si>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</si>
  <si>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</si>
  <si>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</si>
  <si>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</si>
  <si>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</si>
  <si>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</si>
  <si>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</si>
  <si>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</si>
  <si>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</si>
  <si>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</si>
  <si>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</si>
  <si>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</si>
  <si>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</si>
  <si>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</si>
  <si>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</si>
  <si>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</si>
  <si>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</si>
  <si>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</si>
  <si>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</si>
  <si>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</si>
  <si>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</si>
  <si>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</si>
  <si>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</si>
  <si>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</si>
  <si>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</si>
  <si>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</si>
  <si>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</si>
  <si>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</si>
  <si>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</si>
  <si>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</si>
  <si>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</si>
  <si>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</si>
  <si>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</si>
  <si>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</si>
  <si>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</si>
  <si>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</si>
  <si>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</si>
  <si>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</si>
  <si>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</si>
  <si>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</si>
  <si>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</si>
  <si>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</si>
  <si>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</si>
  <si>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</si>
  <si>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</si>
  <si>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</si>
  <si>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</si>
  <si>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</si>
  <si>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</si>
  <si>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</si>
  <si>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</si>
  <si>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</si>
  <si>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</si>
  <si>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</si>
  <si>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</si>
  <si>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</si>
  <si>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</si>
  <si>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</si>
  <si>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</si>
  <si>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</si>
  <si>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</si>
  <si>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</si>
  <si>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</si>
  <si>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</si>
  <si>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</si>
  <si>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</si>
  <si>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</si>
  <si>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</si>
  <si>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</si>
  <si>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</si>
  <si>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</si>
  <si>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</si>
  <si>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</si>
  <si>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</si>
  <si>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</si>
  <si>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</si>
  <si>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</si>
  <si>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</si>
  <si>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</si>
  <si>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</si>
  <si>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</si>
  <si>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</si>
  <si>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</si>
  <si>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</si>
  <si>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</si>
  <si>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</si>
  <si>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</si>
  <si>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</si>
  <si>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</si>
  <si>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</si>
  <si>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</si>
  <si>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</si>
  <si>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</si>
  <si>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</si>
  <si>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</si>
  <si>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</si>
  <si>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</si>
  <si>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</si>
  <si>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</si>
  <si>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</si>
  <si>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</si>
  <si>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</si>
  <si>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</si>
  <si>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</si>
  <si>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</si>
  <si>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</si>
  <si>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</si>
  <si>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</si>
  <si>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</si>
  <si>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</si>
  <si>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</si>
  <si>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</si>
  <si>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</si>
  <si>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</si>
  <si>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</si>
  <si>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</si>
  <si>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</si>
  <si>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</si>
  <si>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</si>
  <si>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</si>
  <si>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</si>
  <si>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</si>
  <si>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</si>
  <si>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</si>
  <si>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</si>
  <si>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</si>
  <si>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</si>
  <si>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</si>
  <si>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</si>
  <si>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</si>
  <si>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</si>
  <si>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</si>
  <si>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</si>
  <si>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</si>
  <si>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</si>
  <si>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</si>
  <si>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</si>
  <si>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</si>
  <si>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</si>
  <si>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</si>
  <si>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</si>
  <si>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</si>
  <si>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</si>
  <si>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</si>
  <si>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</si>
  <si>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</si>
  <si>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</si>
  <si>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</si>
  <si>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</si>
  <si>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</si>
  <si>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</si>
  <si>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</si>
  <si>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</si>
  <si>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</si>
  <si>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</si>
  <si>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</si>
  <si>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</si>
  <si>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</si>
  <si>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</si>
  <si>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</si>
  <si>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</si>
  <si>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</si>
  <si>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</si>
  <si>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</si>
  <si>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</si>
  <si>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</si>
  <si>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</si>
  <si>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</si>
  <si>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</si>
  <si>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</si>
  <si>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</si>
  <si>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</si>
  <si>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</si>
  <si>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</si>
  <si>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</si>
  <si>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</si>
  <si>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</si>
  <si>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</si>
  <si>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</si>
  <si>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</si>
  <si>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</si>
  <si>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</si>
  <si>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</si>
  <si>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</si>
  <si>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</si>
  <si>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</si>
  <si>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</si>
  <si>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</si>
  <si>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</si>
  <si>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</si>
  <si>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</si>
  <si>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</si>
  <si>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</si>
  <si>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</si>
  <si>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</si>
  <si>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</si>
  <si>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</si>
  <si>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</si>
  <si>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</si>
  <si>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</si>
  <si>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</si>
  <si>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</si>
  <si>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</si>
  <si>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</si>
  <si>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</si>
  <si>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</si>
  <si>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</si>
  <si>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</si>
  <si>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</si>
  <si>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</si>
  <si>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</si>
  <si>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</si>
  <si>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</si>
  <si>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</si>
  <si>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</si>
  <si>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</si>
  <si>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</si>
  <si>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</si>
  <si>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</si>
  <si>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</si>
  <si>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</si>
  <si>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</si>
  <si>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</si>
  <si>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</si>
  <si>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</si>
  <si>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</si>
  <si>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</si>
  <si>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</si>
  <si>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</si>
  <si>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</si>
  <si>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</si>
  <si>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</si>
  <si>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</si>
  <si>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</si>
  <si>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</si>
  <si>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</si>
  <si>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</si>
  <si>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</si>
  <si>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</si>
  <si>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</si>
  <si>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</si>
  <si>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</si>
  <si>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</si>
  <si>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</si>
  <si>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</si>
  <si>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</si>
  <si>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</si>
  <si>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</si>
  <si>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</si>
  <si>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</si>
  <si>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</si>
  <si>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</si>
  <si>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</si>
  <si>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</si>
  <si>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</si>
  <si>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</si>
  <si>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</si>
  <si>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</si>
  <si>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</si>
  <si>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</si>
  <si>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</si>
  <si>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</si>
  <si>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</si>
  <si>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</si>
  <si>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</si>
  <si>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</si>
  <si>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</si>
  <si>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</si>
  <si>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</si>
  <si>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</si>
  <si>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</si>
  <si>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</si>
  <si>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</si>
  <si>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</si>
  <si>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</si>
  <si>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</si>
  <si>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</si>
  <si>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</si>
  <si>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</si>
  <si>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</si>
  <si>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</si>
  <si>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</si>
  <si>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</si>
  <si>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</si>
  <si>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</si>
  <si>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</si>
  <si>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</si>
  <si>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</si>
  <si>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</si>
  <si>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</si>
  <si>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</si>
  <si>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</si>
  <si>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</si>
  <si>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</si>
  <si>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</si>
  <si>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</si>
  <si>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</si>
  <si>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</si>
  <si>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</si>
  <si>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</si>
  <si>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</si>
  <si>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</si>
  <si>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</si>
  <si>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</si>
  <si>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</si>
  <si>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</si>
  <si>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</si>
  <si>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</si>
  <si>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</si>
  <si>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</si>
  <si>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</si>
  <si>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</si>
  <si>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</si>
  <si>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</si>
  <si>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</si>
  <si>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</si>
  <si>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</si>
  <si>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</si>
  <si>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</si>
  <si>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</si>
  <si>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</si>
  <si>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</si>
  <si>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</si>
  <si>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</si>
  <si>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</si>
  <si>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</si>
  <si>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</si>
  <si>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</si>
  <si>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</si>
  <si>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</si>
  <si>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</si>
  <si>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</si>
  <si>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</si>
  <si>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</si>
  <si>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</si>
  <si>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</si>
  <si>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</si>
  <si>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</si>
  <si>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</si>
  <si>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</si>
  <si>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</si>
  <si>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</si>
  <si>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</si>
  <si>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</si>
  <si>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</si>
  <si>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</si>
  <si>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</si>
  <si>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</si>
  <si>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</si>
  <si>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</si>
  <si>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</si>
  <si>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</si>
  <si>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</si>
  <si>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</si>
  <si>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</si>
  <si>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</si>
  <si>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</si>
  <si>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</si>
  <si>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</si>
  <si>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</si>
  <si>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</si>
  <si>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</si>
  <si>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</si>
  <si>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</si>
  <si>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</si>
  <si>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</si>
  <si>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</si>
  <si>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</si>
  <si>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</si>
  <si>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</si>
  <si>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</si>
  <si>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</si>
  <si>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</si>
  <si>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</si>
  <si>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</si>
  <si>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</si>
  <si>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</si>
  <si>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</si>
  <si>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</si>
  <si>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</si>
  <si>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</si>
  <si>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</si>
  <si>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</si>
  <si>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</si>
  <si>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</si>
  <si>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</si>
  <si>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</si>
  <si>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</si>
  <si>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</si>
  <si>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</si>
  <si>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</si>
  <si>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</si>
  <si>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</si>
  <si>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</si>
  <si>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</si>
  <si>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</si>
  <si>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</si>
  <si>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</si>
  <si>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</si>
  <si>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</si>
  <si>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</si>
  <si>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</si>
  <si>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</si>
  <si>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</si>
  <si>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</si>
  <si>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</si>
  <si>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</si>
  <si>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</si>
  <si>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</si>
  <si>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</si>
  <si>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</si>
  <si>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</si>
  <si>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</si>
  <si>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</si>
  <si>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</si>
  <si>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</si>
  <si>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</si>
  <si>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</si>
  <si>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</si>
  <si>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</si>
  <si>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</si>
  <si>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</si>
  <si>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</si>
  <si>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</si>
  <si>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</si>
  <si>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</si>
  <si>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</si>
  <si>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</si>
  <si>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</si>
  <si>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</si>
  <si>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</si>
  <si>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</si>
  <si>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</si>
  <si>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</si>
  <si>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</si>
  <si>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</si>
  <si>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</si>
  <si>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</si>
  <si>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</si>
  <si>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</si>
  <si>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</si>
  <si>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</si>
  <si>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</si>
  <si>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</si>
  <si>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</si>
  <si>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</si>
  <si>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</si>
  <si>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</si>
  <si>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</si>
  <si>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</si>
  <si>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</si>
  <si>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</si>
  <si>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</si>
  <si>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</si>
  <si>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</si>
  <si>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</si>
  <si>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</si>
  <si>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</si>
  <si>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</si>
  <si>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</si>
  <si>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</si>
  <si>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</si>
  <si>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</si>
  <si>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</si>
  <si>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</si>
  <si>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</si>
  <si>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</si>
  <si>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</si>
  <si>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</si>
  <si>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</si>
  <si>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</si>
  <si>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</si>
  <si>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</si>
  <si>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</si>
  <si>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</si>
  <si>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</si>
  <si>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</si>
  <si>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</si>
  <si>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</si>
  <si>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</si>
  <si>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</si>
  <si>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</si>
  <si>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</si>
  <si>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</si>
  <si>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</si>
  <si>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</si>
  <si>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</si>
  <si>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</si>
  <si>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</si>
  <si>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</si>
  <si>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</si>
  <si>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</si>
  <si>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</si>
  <si>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</si>
  <si>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</si>
  <si>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</si>
  <si>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</si>
  <si>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</si>
  <si>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</si>
  <si>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</si>
  <si>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</si>
  <si>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</si>
  <si>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</si>
  <si>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</si>
  <si>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</si>
  <si>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</si>
  <si>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</si>
  <si>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</si>
  <si>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</si>
  <si>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</si>
  <si>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</si>
  <si>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</si>
  <si>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</si>
  <si>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</si>
  <si>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</si>
  <si>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</si>
  <si>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</si>
  <si>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</si>
  <si>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</si>
  <si>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</si>
  <si>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</si>
  <si>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</si>
  <si>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</si>
  <si>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</si>
  <si>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</si>
  <si>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</si>
  <si>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</si>
  <si>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</si>
  <si>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</si>
  <si>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</si>
  <si>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</si>
  <si>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</si>
  <si>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</si>
  <si>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</si>
  <si>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</si>
  <si>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</si>
  <si>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</si>
  <si>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</si>
  <si>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</si>
  <si>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</si>
  <si>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</si>
  <si>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</si>
  <si>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</si>
  <si>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</si>
  <si>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</si>
  <si>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</si>
  <si>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</si>
  <si>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</si>
  <si>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</si>
  <si>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</si>
  <si>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</si>
  <si>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</si>
  <si>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</si>
  <si>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</si>
  <si>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</si>
  <si>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</si>
  <si>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</si>
  <si>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</si>
  <si>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</si>
  <si>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</si>
  <si>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</si>
  <si>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</si>
  <si>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</si>
  <si>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</si>
  <si>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</si>
  <si>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</si>
  <si>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</si>
  <si>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</si>
  <si>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</si>
  <si>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</si>
  <si>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</si>
  <si>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</si>
  <si>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</si>
  <si>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</si>
  <si>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</si>
  <si>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</si>
  <si>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</si>
  <si>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</si>
  <si>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</si>
  <si>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</si>
  <si>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</si>
  <si>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</si>
  <si>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</si>
  <si>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</si>
  <si>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</si>
  <si>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</si>
  <si>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</si>
  <si>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</si>
  <si>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</si>
  <si>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</si>
  <si>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</si>
  <si>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</si>
  <si>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</si>
  <si>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</si>
  <si>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</si>
  <si>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</si>
  <si>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</si>
  <si>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</si>
  <si>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</si>
  <si>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</si>
  <si>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</si>
  <si>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</si>
  <si>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</si>
  <si>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</si>
  <si>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</si>
  <si>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</si>
  <si>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</si>
  <si>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</si>
  <si>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</si>
  <si>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</si>
  <si>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</si>
  <si>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</si>
  <si>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</si>
  <si>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</si>
  <si>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</si>
  <si>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</si>
  <si>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</si>
  <si>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</si>
  <si>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</si>
  <si>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</si>
  <si>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</si>
  <si>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</si>
  <si>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</si>
  <si>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</si>
  <si>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</si>
  <si>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</si>
  <si>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</si>
  <si>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</si>
  <si>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</si>
  <si>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</si>
  <si>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</si>
  <si>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</si>
  <si>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</si>
  <si>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</si>
  <si>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</si>
  <si>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</si>
  <si>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</si>
  <si>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</si>
  <si>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</si>
  <si>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</si>
  <si>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</si>
  <si>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</si>
  <si>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</si>
  <si>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</si>
  <si>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</si>
  <si>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</si>
  <si>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</si>
  <si>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</si>
  <si>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</si>
  <si>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</si>
  <si>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</si>
  <si>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</si>
  <si>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</si>
  <si>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</si>
  <si>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</si>
  <si>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</si>
  <si>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</si>
  <si>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</si>
  <si>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</si>
  <si>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</si>
  <si>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</si>
  <si>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</si>
  <si>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</si>
  <si>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</si>
  <si>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</si>
  <si>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</si>
  <si>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</si>
  <si>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</si>
  <si>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</si>
  <si>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</si>
  <si>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</si>
  <si>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</si>
  <si>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</si>
  <si>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</si>
  <si>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</si>
  <si>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</si>
  <si>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</si>
  <si>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</si>
  <si>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</si>
  <si>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</si>
  <si>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</si>
  <si>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</si>
  <si>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</si>
  <si>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</si>
  <si>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</si>
  <si>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</si>
  <si>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</si>
  <si>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</si>
  <si>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</si>
  <si>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</si>
  <si>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</si>
  <si>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</si>
  <si>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</si>
  <si>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</si>
  <si>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</si>
  <si>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</si>
  <si>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</si>
  <si>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</si>
  <si>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</si>
  <si>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</si>
  <si>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</si>
  <si>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</si>
  <si>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</si>
  <si>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</si>
  <si>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</si>
  <si>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</si>
  <si>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</si>
  <si>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</si>
  <si>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</si>
  <si>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</si>
  <si>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</si>
  <si>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</si>
  <si>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</si>
  <si>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</si>
  <si>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</si>
  <si>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</si>
  <si>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</si>
  <si>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</si>
  <si>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</si>
  <si>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</si>
  <si>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</si>
  <si>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</si>
  <si>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</si>
  <si>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</si>
  <si>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</si>
  <si>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</si>
  <si>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</si>
  <si>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</si>
  <si>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</si>
  <si>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</si>
  <si>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</si>
  <si>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</si>
  <si>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</si>
  <si>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</si>
  <si>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</si>
  <si>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</si>
  <si>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</si>
  <si>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</si>
  <si>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</si>
  <si>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</si>
  <si>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</si>
  <si>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</si>
  <si>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</si>
  <si>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</si>
  <si>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</si>
  <si>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</si>
  <si>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</si>
  <si>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</si>
  <si>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</si>
  <si>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</si>
  <si>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</si>
  <si>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</si>
  <si>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</si>
  <si>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</si>
  <si>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</si>
  <si>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</si>
  <si>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</si>
  <si>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</si>
  <si>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</si>
  <si>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</si>
  <si>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</si>
  <si>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</si>
  <si>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</si>
  <si>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</si>
  <si>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</si>
  <si>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</si>
  <si>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</si>
  <si>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</si>
  <si>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</si>
  <si>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</si>
  <si>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</si>
  <si>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</si>
  <si>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</si>
  <si>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</si>
  <si>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</si>
  <si>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</si>
  <si>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</si>
  <si>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</si>
  <si>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</si>
  <si>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</si>
  <si>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</si>
  <si>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</si>
  <si>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</si>
  <si>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</si>
  <si>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</si>
  <si>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</si>
  <si>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</si>
  <si>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</si>
  <si>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</si>
  <si>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</si>
  <si>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</si>
  <si>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</si>
  <si>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</si>
  <si>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</si>
  <si>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</si>
  <si>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</si>
  <si>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</si>
  <si>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</si>
  <si>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</si>
  <si>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</si>
  <si>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</si>
  <si>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</si>
  <si>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</si>
  <si>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</si>
  <si>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</si>
  <si>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</si>
  <si>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</si>
  <si>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</si>
  <si>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</si>
  <si>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</si>
  <si>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</si>
  <si>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</si>
  <si>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</si>
  <si>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</si>
  <si>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</si>
  <si>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</si>
  <si>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</si>
  <si>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</si>
  <si>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</si>
  <si>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</si>
  <si>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</si>
  <si>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</si>
  <si>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</si>
  <si>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</si>
  <si>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</si>
  <si>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</si>
  <si>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</si>
  <si>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</si>
  <si>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</si>
  <si>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</si>
  <si>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</si>
  <si>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</si>
  <si>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</si>
  <si>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</si>
  <si>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</si>
  <si>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</si>
  <si>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</si>
  <si>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</si>
  <si>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</si>
  <si>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</si>
  <si>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</si>
  <si>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</si>
  <si>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</si>
  <si>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</si>
  <si>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</si>
  <si>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</si>
  <si>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</si>
  <si>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</si>
  <si>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</si>
  <si>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</si>
  <si>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</si>
  <si>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</si>
  <si>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</si>
  <si>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</si>
  <si>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</si>
  <si>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</si>
  <si>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</si>
  <si>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</si>
  <si>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</si>
  <si>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</si>
  <si>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</si>
  <si>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</si>
  <si>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</si>
  <si>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</si>
  <si>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</si>
  <si>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</si>
  <si>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</si>
  <si>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</si>
  <si>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</si>
  <si>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</si>
  <si>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</si>
  <si>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</si>
  <si>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</si>
  <si>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</si>
  <si>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</si>
  <si>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</si>
  <si>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</si>
  <si>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</si>
  <si>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</si>
  <si>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</si>
  <si>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</si>
  <si>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</si>
  <si>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</si>
  <si>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</si>
  <si>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</si>
  <si>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</si>
  <si>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</si>
  <si>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</si>
  <si>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</si>
  <si>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</si>
  <si>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</si>
  <si>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</si>
  <si>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</si>
  <si>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</si>
  <si>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</si>
  <si>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</si>
  <si>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</si>
  <si>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</si>
  <si>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</si>
  <si>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</si>
  <si>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</si>
  <si>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</si>
  <si>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</si>
  <si>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</si>
  <si>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</si>
  <si>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</si>
  <si>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</si>
  <si>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</si>
  <si>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</si>
  <si>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</si>
  <si>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</si>
  <si>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</si>
  <si>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</si>
  <si>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</si>
  <si>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</si>
  <si>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</si>
  <si>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</si>
  <si>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</si>
  <si>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</si>
  <si>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</si>
  <si>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</si>
  <si>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</si>
  <si>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</si>
  <si>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</si>
  <si>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</si>
  <si>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</si>
  <si>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</si>
  <si>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</si>
  <si>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</si>
  <si>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</si>
  <si>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</si>
  <si>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</si>
  <si>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</si>
  <si>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</si>
  <si>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</si>
  <si>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</si>
  <si>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</si>
  <si>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</si>
  <si>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</si>
  <si>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</si>
  <si>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</si>
  <si>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</si>
  <si>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</si>
  <si>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</si>
  <si>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</si>
  <si>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</si>
  <si>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</si>
  <si>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</si>
  <si>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</si>
  <si>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</si>
  <si>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</si>
  <si>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</si>
  <si>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</si>
  <si>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</si>
  <si>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</si>
  <si>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</si>
  <si>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</si>
  <si>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</si>
  <si>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</si>
  <si>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</si>
  <si>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</si>
  <si>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</si>
  <si>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</si>
  <si>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</si>
  <si>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</si>
  <si>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</si>
  <si>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</si>
  <si>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</si>
  <si>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</si>
  <si>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</si>
  <si>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</si>
  <si>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</si>
  <si>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</si>
  <si>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</si>
  <si>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</si>
  <si>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</si>
  <si>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</si>
  <si>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</si>
  <si>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</si>
  <si>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</si>
  <si>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</si>
  <si>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</si>
  <si>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</si>
  <si>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</si>
  <si>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</si>
  <si>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</si>
  <si>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</si>
  <si>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</si>
  <si>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</si>
  <si>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</si>
  <si>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</si>
  <si>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</si>
  <si>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</si>
  <si>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</si>
  <si>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</si>
  <si>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</si>
  <si>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</si>
  <si>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</si>
  <si>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</si>
  <si>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</si>
  <si>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</si>
  <si>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</si>
  <si>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</si>
  <si>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</si>
  <si>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</si>
  <si>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</si>
  <si>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</si>
  <si>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</si>
  <si>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</si>
  <si>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</si>
  <si>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</si>
  <si>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</si>
  <si>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</si>
  <si>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</si>
  <si>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</si>
  <si>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</si>
  <si>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</si>
  <si>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</si>
  <si>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</si>
  <si>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</si>
  <si>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</si>
  <si>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</si>
  <si>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</si>
  <si>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</si>
  <si>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</si>
  <si>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</si>
  <si>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</si>
  <si>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</si>
  <si>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</si>
  <si>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</si>
  <si>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</si>
  <si>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</si>
  <si>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</si>
  <si>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</si>
  <si>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</si>
  <si>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</si>
  <si>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</si>
  <si>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</si>
  <si>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</si>
  <si>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</si>
  <si>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</si>
  <si>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</si>
  <si>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</si>
  <si>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</si>
  <si>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</si>
  <si>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</si>
  <si>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</si>
  <si>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</si>
  <si>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</si>
  <si>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</si>
  <si>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</si>
  <si>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</si>
  <si>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</si>
  <si>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</si>
  <si>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</si>
  <si>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</si>
  <si>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</si>
  <si>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</si>
  <si>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</si>
  <si>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</si>
  <si>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</si>
  <si>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</si>
  <si>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</si>
  <si>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</si>
  <si>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</si>
  <si>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</si>
  <si>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</si>
  <si>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</si>
  <si>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</si>
  <si>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</si>
  <si>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</si>
  <si>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</si>
  <si>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</si>
  <si>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</si>
  <si>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</si>
  <si>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</si>
  <si>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</si>
  <si>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</si>
  <si>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</si>
  <si>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</si>
  <si>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</si>
  <si>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</si>
  <si>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</si>
  <si>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</si>
  <si>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</si>
  <si>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</si>
  <si>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</si>
  <si>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</si>
  <si>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</si>
  <si>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</si>
  <si>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</si>
  <si>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</si>
  <si>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</si>
  <si>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</si>
  <si>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</si>
  <si>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</si>
  <si>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</si>
  <si>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</si>
  <si>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</si>
  <si>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</si>
  <si>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</si>
  <si>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</si>
  <si>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</si>
  <si>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</si>
  <si>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</si>
  <si>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</si>
  <si>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</si>
  <si>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</si>
  <si>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</si>
  <si>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</si>
  <si>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</si>
  <si>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</si>
  <si>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</si>
  <si>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</si>
  <si>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</si>
  <si>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</si>
  <si>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</si>
  <si>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</si>
  <si>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</si>
  <si>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</si>
  <si>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</si>
  <si>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</si>
  <si>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</si>
  <si>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</si>
  <si>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</si>
  <si>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</si>
  <si>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</si>
  <si>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</si>
  <si>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</si>
  <si>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</si>
  <si>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</si>
  <si>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</si>
  <si>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</si>
  <si>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</si>
  <si>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</si>
  <si>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</si>
  <si>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</si>
  <si>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</si>
  <si>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</si>
  <si>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</si>
  <si>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</si>
  <si>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</si>
  <si>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</si>
  <si>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</si>
  <si>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</si>
  <si>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</si>
  <si>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</si>
  <si>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</si>
  <si>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</si>
  <si>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</si>
  <si>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</si>
  <si>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</si>
  <si>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</si>
  <si>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</si>
  <si>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</si>
  <si>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</si>
  <si>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</si>
  <si>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</si>
  <si>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</si>
  <si>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</si>
  <si>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</si>
  <si>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</si>
  <si>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</si>
  <si>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</si>
  <si>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</si>
  <si>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</si>
  <si>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</si>
  <si>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</si>
  <si>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</si>
  <si>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</si>
  <si>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</si>
  <si>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</si>
  <si>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</si>
  <si>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</si>
  <si>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</si>
  <si>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</si>
  <si>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</si>
  <si>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</si>
  <si>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</si>
  <si>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</si>
  <si>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</si>
  <si>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</si>
  <si>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</si>
  <si>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</si>
  <si>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</si>
  <si>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</si>
  <si>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</si>
  <si>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</si>
  <si>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</si>
  <si>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</si>
  <si>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</si>
  <si>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</si>
  <si>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</si>
  <si>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</si>
  <si>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</si>
  <si>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</si>
  <si>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</si>
  <si>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</si>
  <si>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</si>
  <si>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</si>
  <si>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</si>
  <si>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</si>
  <si>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</si>
  <si>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</si>
  <si>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</si>
  <si>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</si>
  <si>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</si>
  <si>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</si>
  <si>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</si>
  <si>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</si>
  <si>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</si>
  <si>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</si>
  <si>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</si>
  <si>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</si>
  <si>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</si>
  <si>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</si>
  <si>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</si>
  <si>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</si>
  <si>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</si>
  <si>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</si>
  <si>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</si>
  <si>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</si>
  <si>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</si>
  <si>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</si>
  <si>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</si>
  <si>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</si>
  <si>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</si>
  <si>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</si>
  <si>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</si>
  <si>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</si>
  <si>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</si>
  <si>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</si>
  <si>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</si>
  <si>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</si>
  <si>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</si>
  <si>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</si>
  <si>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</si>
  <si>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</si>
  <si>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</si>
  <si>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</si>
  <si>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</si>
  <si>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</si>
  <si>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</si>
  <si>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</si>
  <si>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</si>
  <si>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</si>
  <si>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</si>
  <si>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</si>
  <si>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</si>
  <si>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</si>
  <si>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</si>
  <si>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</si>
  <si>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</si>
  <si>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</si>
  <si>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</si>
  <si>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</si>
  <si>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</si>
  <si>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</si>
  <si>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</si>
  <si>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</si>
  <si>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</si>
  <si>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</si>
  <si>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</si>
  <si>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</si>
  <si>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</si>
  <si>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</si>
  <si>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</si>
  <si>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</si>
  <si>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</si>
  <si>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</si>
  <si>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</si>
  <si>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</si>
  <si>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</si>
  <si>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</si>
  <si>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</si>
  <si>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</si>
  <si>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</si>
  <si>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</si>
  <si>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</si>
  <si>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</si>
  <si>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</si>
  <si>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</si>
  <si>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</si>
  <si>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</si>
  <si>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</si>
  <si>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</si>
  <si>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</si>
  <si>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</si>
  <si>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</si>
  <si>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</si>
  <si>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</si>
  <si>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</si>
  <si>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</si>
  <si>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</si>
  <si>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</si>
  <si>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</si>
  <si>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</si>
  <si>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</si>
  <si>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</si>
  <si>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</si>
  <si>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</si>
  <si>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</si>
  <si>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</si>
  <si>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</si>
  <si>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</si>
  <si>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</si>
  <si>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</si>
  <si>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</si>
  <si>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</si>
  <si>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</si>
  <si>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</si>
  <si>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</si>
  <si>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</si>
  <si>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</si>
  <si>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</si>
  <si>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</si>
  <si>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</si>
  <si>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</si>
  <si>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</si>
  <si>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</si>
  <si>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</si>
  <si>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</si>
  <si>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</si>
  <si>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</si>
  <si>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</si>
  <si>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</si>
  <si>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</si>
  <si>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</si>
  <si>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</si>
  <si>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</si>
  <si>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</si>
  <si>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</si>
  <si>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</si>
  <si>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</si>
  <si>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</si>
  <si>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</si>
  <si>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</si>
  <si>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</si>
  <si>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</si>
  <si>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</si>
  <si>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</si>
  <si>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</si>
  <si>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</si>
  <si>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</si>
  <si>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</si>
  <si>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</si>
  <si>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</si>
  <si>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</si>
  <si>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</si>
  <si>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</si>
  <si>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</si>
  <si>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</si>
  <si>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</si>
  <si>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</si>
  <si>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</si>
  <si>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</si>
  <si>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</si>
  <si>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</si>
  <si>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</si>
  <si>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</si>
  <si>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</si>
  <si>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</si>
  <si>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</si>
  <si>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</si>
  <si>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</si>
  <si>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</si>
  <si>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</si>
  <si>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</si>
  <si>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</si>
  <si>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</si>
  <si>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</si>
  <si>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</si>
  <si>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</si>
  <si>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</si>
  <si>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</si>
  <si>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</si>
  <si>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</si>
  <si>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</si>
  <si>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</si>
  <si>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</si>
  <si>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</si>
  <si>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</si>
  <si>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</si>
  <si>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</si>
  <si>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</si>
  <si>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</si>
  <si>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</si>
  <si>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</si>
  <si>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</si>
  <si>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</si>
  <si>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</si>
  <si>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</si>
  <si>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</si>
  <si>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</si>
  <si>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</si>
  <si>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</si>
  <si>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</si>
  <si>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</si>
  <si>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</si>
  <si>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</si>
  <si>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</si>
  <si>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</si>
  <si>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</si>
  <si>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</si>
  <si>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</si>
  <si>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</si>
  <si>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</si>
  <si>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</si>
  <si>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</si>
  <si>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</si>
  <si>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</si>
  <si>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</si>
  <si>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</si>
  <si>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</si>
  <si>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</si>
  <si>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</si>
  <si>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</si>
  <si>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</si>
  <si>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</si>
  <si>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</si>
  <si>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</si>
  <si>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</si>
  <si>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</si>
  <si>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</si>
  <si>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</si>
  <si>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</si>
  <si>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</si>
  <si>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</si>
  <si>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</si>
  <si>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</si>
  <si>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</si>
  <si>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</si>
  <si>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</si>
  <si>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</si>
  <si>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</si>
  <si>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</si>
  <si>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</si>
  <si>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</si>
  <si>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</si>
  <si>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</si>
  <si>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</si>
  <si>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</si>
  <si>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</si>
  <si>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</si>
  <si>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</si>
  <si>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</si>
  <si>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</si>
  <si>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</si>
  <si>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</si>
  <si>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</si>
  <si>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</si>
  <si>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</si>
  <si>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</si>
  <si>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</si>
  <si>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</si>
  <si>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</si>
  <si>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</si>
  <si>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</si>
  <si>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</si>
  <si>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</si>
  <si>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</si>
  <si>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</si>
  <si>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</si>
  <si>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</si>
  <si>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</si>
  <si>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</si>
  <si>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</si>
  <si>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</si>
  <si>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</si>
  <si>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</si>
  <si>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</si>
  <si>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</si>
  <si>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</si>
  <si>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</si>
  <si>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</si>
  <si>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</si>
  <si>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</si>
  <si>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</si>
  <si>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</si>
  <si>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</si>
  <si>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</si>
  <si>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</si>
  <si>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</si>
  <si>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</si>
  <si>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</si>
  <si>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</si>
  <si>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</si>
  <si>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</si>
  <si>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</si>
  <si>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</si>
  <si>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</si>
  <si>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</si>
  <si>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</si>
  <si>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</si>
  <si>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</si>
  <si>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</si>
  <si>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</si>
  <si>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</si>
  <si>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</si>
  <si>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</si>
  <si>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</si>
  <si>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</si>
  <si>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</si>
  <si>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</si>
  <si>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</si>
  <si>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</si>
  <si>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</si>
  <si>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</si>
  <si>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</si>
  <si>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</si>
  <si>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</si>
  <si>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</si>
  <si>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</si>
  <si>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</si>
  <si>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</si>
  <si>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</si>
  <si>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</si>
  <si>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</si>
  <si>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</si>
  <si>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</si>
  <si>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</si>
  <si>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</si>
  <si>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</si>
  <si>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</si>
  <si>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</si>
  <si>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</si>
  <si>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</si>
  <si>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</si>
  <si>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</si>
  <si>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</si>
  <si>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</si>
  <si>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</si>
  <si>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</si>
  <si>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</si>
  <si>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</si>
  <si>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</si>
  <si>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</si>
  <si>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</si>
  <si>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</si>
  <si>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</si>
  <si>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</si>
  <si>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</si>
  <si>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</si>
  <si>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</si>
  <si>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</si>
  <si>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</si>
  <si>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</si>
  <si>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</si>
  <si>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</si>
  <si>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</si>
  <si>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</si>
  <si>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</si>
  <si>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</si>
  <si>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</si>
  <si>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</si>
  <si>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</si>
  <si>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</si>
  <si>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</si>
  <si>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</si>
  <si>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</si>
  <si>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</si>
  <si>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</si>
  <si>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</si>
  <si>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</si>
  <si>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</si>
  <si>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</si>
  <si>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</si>
  <si>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</si>
  <si>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</si>
  <si>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</si>
  <si>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</si>
  <si>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</si>
  <si>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</si>
  <si>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</si>
  <si>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</si>
  <si>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</si>
  <si>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</si>
  <si>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</si>
  <si>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</si>
  <si>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</si>
  <si>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</si>
  <si>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</si>
  <si>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</si>
  <si>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</si>
  <si>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</si>
  <si>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</si>
  <si>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</si>
  <si>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</si>
  <si>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</si>
  <si>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</si>
  <si>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</si>
  <si>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</si>
  <si>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</si>
  <si>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</si>
  <si>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</si>
  <si>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</si>
  <si>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</si>
  <si>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</si>
  <si>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</si>
  <si>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</si>
  <si>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</si>
  <si>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</si>
  <si>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</si>
  <si>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</si>
  <si>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</si>
  <si>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</si>
  <si>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</si>
  <si>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</si>
  <si>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</si>
  <si>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</si>
  <si>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</si>
  <si>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</si>
  <si>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</si>
  <si>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</si>
  <si>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</si>
  <si>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</si>
  <si>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</si>
  <si>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</si>
  <si>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</si>
  <si>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</si>
  <si>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</si>
  <si>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</si>
  <si>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</si>
  <si>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</si>
  <si>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</si>
  <si>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</si>
  <si>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</si>
  <si>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</si>
  <si>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</si>
  <si>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</si>
  <si>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</si>
  <si>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</si>
  <si>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</si>
  <si>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</si>
  <si>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</si>
  <si>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</si>
  <si>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</si>
  <si>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</si>
  <si>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</si>
  <si>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</si>
  <si>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</si>
  <si>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</si>
  <si>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</si>
  <si>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</si>
  <si>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</si>
  <si>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</si>
  <si>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</si>
  <si>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</si>
  <si>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</si>
  <si>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</si>
  <si>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</si>
  <si>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</si>
  <si>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</si>
  <si>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</si>
  <si>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</si>
  <si>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</si>
  <si>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</si>
  <si>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</si>
  <si>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</si>
  <si>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</si>
  <si>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</si>
  <si>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</si>
  <si>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</si>
  <si>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</si>
  <si>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</si>
  <si>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</si>
  <si>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</si>
  <si>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</si>
  <si>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</si>
  <si>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</si>
  <si>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</si>
  <si>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</si>
  <si>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</si>
  <si>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</si>
  <si>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</si>
  <si>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</si>
  <si>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</si>
  <si>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</si>
  <si>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</si>
  <si>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</si>
  <si>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</si>
  <si>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</si>
  <si>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</si>
  <si>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</si>
  <si>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</si>
  <si>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</si>
  <si>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</si>
  <si>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</si>
  <si>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</si>
  <si>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</si>
  <si>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</si>
  <si>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</si>
  <si>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</si>
  <si>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</si>
  <si>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</si>
  <si>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</si>
  <si>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</si>
  <si>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</si>
  <si>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</si>
  <si>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</si>
  <si>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</si>
  <si>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</si>
  <si>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</si>
  <si>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</si>
  <si>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</si>
  <si>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</si>
  <si>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</si>
  <si>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</si>
  <si>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</si>
  <si>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</si>
  <si>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</si>
  <si>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</si>
  <si>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</si>
  <si>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</si>
  <si>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</si>
  <si>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</si>
  <si>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</si>
  <si>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</si>
  <si>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</si>
  <si>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</si>
  <si>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</si>
  <si>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</si>
  <si>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</si>
  <si>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</si>
  <si>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</si>
  <si>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</si>
  <si>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</si>
  <si>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</si>
  <si>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</si>
  <si>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</si>
  <si>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</si>
  <si>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</si>
  <si>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</si>
  <si>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</si>
  <si>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</si>
  <si>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</si>
  <si>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</si>
  <si>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</si>
  <si>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</si>
  <si>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</si>
  <si>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</si>
  <si>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</si>
  <si>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</si>
  <si>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</si>
  <si>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</si>
  <si>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</si>
  <si>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</si>
  <si>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</si>
  <si>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</si>
  <si>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</si>
  <si>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</si>
  <si>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</si>
  <si>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</si>
  <si>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</si>
  <si>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</si>
  <si>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</si>
  <si>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</si>
  <si>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</si>
  <si>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</si>
  <si>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</si>
  <si>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</si>
  <si>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</si>
  <si>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</si>
  <si>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</si>
  <si>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</si>
  <si>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</si>
  <si>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</si>
  <si>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</si>
  <si>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</si>
  <si>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</si>
  <si>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</si>
  <si>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</si>
  <si>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</si>
  <si>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</si>
  <si>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</si>
  <si>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</si>
  <si>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</si>
  <si>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</si>
  <si>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</si>
  <si>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</si>
  <si>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</si>
  <si>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</si>
  <si>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</si>
  <si>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</si>
  <si>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</si>
  <si>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</si>
  <si>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</si>
  <si>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</si>
  <si>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</si>
  <si>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</si>
  <si>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</si>
  <si>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</si>
  <si>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</si>
  <si>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</si>
  <si>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</si>
  <si>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</si>
  <si>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</si>
  <si>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</si>
  <si>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</si>
  <si>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</si>
  <si>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</si>
  <si>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</si>
  <si>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</si>
  <si>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</si>
  <si>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</si>
  <si>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</si>
  <si>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</si>
  <si>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</si>
  <si>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</si>
  <si>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</si>
  <si>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</si>
  <si>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</si>
  <si>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</si>
  <si>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</si>
  <si>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</si>
  <si>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</si>
  <si>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</si>
  <si>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</si>
  <si>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</si>
  <si>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</si>
  <si>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</si>
  <si>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</si>
  <si>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</si>
  <si>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</si>
  <si>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</si>
  <si>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</si>
  <si>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</si>
  <si>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</si>
  <si>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</si>
  <si>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</si>
  <si>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</si>
  <si>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</si>
  <si>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</si>
  <si>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</si>
  <si>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</si>
  <si>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</si>
  <si>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</si>
  <si>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</si>
  <si>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</si>
  <si>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</si>
  <si>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</si>
  <si>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</si>
  <si>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</si>
  <si>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</si>
  <si>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</si>
  <si>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</si>
  <si>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</si>
  <si>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</si>
  <si>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</si>
  <si>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</si>
  <si>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</si>
  <si>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</si>
  <si>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</si>
  <si>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</si>
  <si>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</si>
  <si>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</si>
  <si>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</si>
  <si>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</si>
  <si>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</si>
  <si>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</si>
  <si>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</si>
  <si>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</si>
  <si>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</si>
  <si>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</si>
  <si>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</si>
  <si>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</si>
  <si>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</si>
  <si>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</si>
  <si>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</si>
  <si>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</si>
  <si>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</si>
  <si>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</si>
  <si>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</si>
  <si>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</si>
  <si>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</si>
  <si>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</si>
  <si>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</si>
  <si>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</si>
  <si>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</si>
  <si>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</si>
  <si>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</si>
  <si>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</si>
  <si>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</si>
  <si>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</si>
  <si>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</si>
  <si>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</si>
  <si>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</si>
  <si>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</si>
  <si>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</si>
  <si>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</si>
  <si>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</si>
  <si>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</si>
  <si>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</si>
  <si>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</si>
  <si>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</si>
  <si>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</si>
  <si>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</si>
  <si>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</si>
  <si>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</si>
  <si>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</si>
  <si>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</si>
  <si>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</si>
  <si>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</si>
  <si>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</si>
  <si>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</si>
  <si>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</si>
  <si>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</si>
  <si>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</si>
  <si>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</si>
  <si>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</si>
  <si>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</si>
  <si>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</si>
  <si>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</si>
  <si>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</si>
  <si>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</si>
  <si>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</si>
  <si>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</si>
  <si>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</si>
  <si>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</si>
  <si>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</si>
  <si>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</si>
  <si>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</si>
  <si>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</si>
  <si>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</si>
  <si>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</si>
  <si>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</si>
  <si>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</si>
  <si>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</si>
  <si>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</si>
  <si>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</si>
  <si>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</si>
  <si>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</si>
  <si>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</si>
  <si>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</si>
  <si>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</si>
  <si>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</si>
  <si>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</si>
  <si>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</si>
  <si>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</si>
  <si>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</si>
  <si>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</si>
  <si>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</si>
  <si>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</si>
  <si>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</si>
  <si>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</si>
  <si>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</si>
  <si>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</si>
  <si>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</si>
  <si>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</si>
  <si>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</si>
  <si>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</si>
  <si>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</si>
  <si>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</si>
  <si>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</si>
  <si>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</si>
  <si>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</si>
  <si>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</si>
  <si>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</si>
  <si>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</si>
  <si>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</si>
  <si>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</si>
  <si>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</si>
  <si>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</si>
  <si>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</si>
  <si>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</si>
  <si>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</si>
  <si>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</si>
  <si>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</si>
  <si>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</si>
  <si>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</si>
  <si>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</si>
  <si>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</si>
  <si>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</si>
  <si>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</si>
  <si>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</si>
  <si>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</si>
  <si>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</si>
  <si>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</si>
  <si>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</si>
  <si>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</si>
  <si>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</si>
  <si>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</si>
  <si>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</si>
  <si>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</si>
  <si>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</si>
  <si>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</si>
  <si>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</si>
  <si>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</si>
  <si>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</si>
  <si>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</si>
  <si>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</si>
  <si>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</si>
  <si>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</si>
  <si>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</si>
  <si>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</si>
  <si>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</si>
  <si>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</si>
  <si>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</si>
  <si>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</si>
  <si>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</si>
  <si>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</si>
  <si>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</si>
  <si>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</si>
  <si>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</si>
  <si>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</si>
  <si>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</si>
  <si>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</si>
  <si>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</si>
  <si>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</si>
  <si>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</si>
  <si>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</si>
  <si>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</si>
  <si>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</si>
  <si>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</si>
  <si>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</si>
  <si>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</si>
  <si>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</si>
  <si>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</si>
  <si>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</si>
  <si>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</si>
  <si>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</si>
  <si>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</si>
  <si>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</si>
  <si>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</si>
  <si>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</si>
  <si>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</si>
  <si>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</si>
  <si>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</si>
  <si>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</si>
  <si>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</si>
  <si>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</si>
  <si>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</si>
  <si>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</si>
  <si>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</si>
  <si>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</si>
  <si>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</si>
  <si>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</si>
  <si>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</si>
  <si>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</si>
  <si>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</si>
  <si>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</si>
  <si>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</si>
  <si>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</si>
  <si>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</si>
  <si>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</si>
  <si>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</si>
  <si>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</si>
  <si>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</si>
  <si>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</si>
  <si>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</si>
  <si>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</si>
  <si>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</si>
  <si>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</si>
  <si>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</si>
  <si>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</si>
  <si>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</si>
  <si>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</si>
  <si>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</si>
  <si>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</si>
  <si>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</si>
  <si>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</si>
  <si>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</si>
  <si>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</si>
  <si>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</si>
  <si>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</si>
  <si>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</si>
  <si>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</si>
  <si>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</si>
  <si>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</si>
  <si>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</si>
  <si>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</si>
  <si>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</si>
  <si>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</si>
  <si>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</si>
  <si>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</si>
  <si>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</si>
  <si>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</si>
  <si>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</si>
  <si>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</si>
  <si>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</si>
  <si>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</si>
  <si>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</si>
  <si>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</si>
  <si>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</si>
  <si>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</si>
  <si>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</si>
  <si>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</si>
  <si>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</si>
  <si>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</si>
  <si>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</si>
  <si>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</si>
  <si>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</si>
  <si>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</si>
  <si>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</si>
  <si>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</si>
  <si>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</si>
  <si>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</si>
  <si>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</si>
  <si>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</si>
  <si>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</si>
  <si>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</si>
  <si>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</si>
  <si>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</si>
  <si>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</si>
  <si>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</si>
  <si>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</si>
  <si>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</si>
  <si>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</si>
  <si>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</si>
  <si>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</si>
  <si>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</si>
  <si>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</si>
  <si>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</si>
  <si>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</si>
  <si>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</si>
  <si>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</si>
  <si>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</si>
  <si>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</si>
  <si>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</si>
  <si>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</si>
  <si>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</si>
  <si>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</si>
  <si>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</si>
  <si>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</si>
  <si>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</si>
  <si>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</si>
  <si>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</si>
  <si>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</si>
  <si>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</si>
  <si>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</si>
  <si>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</si>
  <si>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</si>
  <si>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</si>
  <si>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</si>
  <si>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</si>
  <si>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</si>
  <si>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</si>
  <si>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</si>
  <si>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</si>
  <si>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</si>
  <si>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</si>
  <si>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</si>
  <si>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</si>
  <si>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</si>
  <si>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</si>
  <si>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</si>
  <si>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</si>
  <si>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</si>
  <si>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</si>
  <si>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</si>
  <si>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</si>
  <si>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</si>
  <si>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</si>
  <si>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</si>
  <si>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</si>
  <si>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</si>
  <si>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</si>
  <si>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</si>
  <si>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</si>
  <si>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</si>
  <si>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</si>
  <si>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</si>
  <si>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</si>
  <si>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</si>
  <si>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</si>
  <si>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</si>
  <si>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</si>
  <si>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</si>
  <si>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</si>
  <si>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</si>
  <si>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</si>
  <si>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</si>
  <si>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</si>
  <si>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</si>
  <si>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</si>
  <si>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</si>
  <si>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</si>
  <si>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</si>
  <si>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</si>
  <si>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</si>
  <si>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</si>
  <si>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</si>
  <si>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</si>
  <si>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</si>
  <si>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</si>
  <si>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</si>
  <si>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</si>
  <si>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</si>
  <si>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</si>
  <si>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</si>
  <si>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</si>
  <si>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</si>
  <si>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</si>
  <si>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</si>
  <si>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</si>
  <si>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</si>
  <si>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</si>
  <si>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</si>
  <si>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</si>
  <si>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</si>
  <si>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</si>
  <si>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</si>
  <si>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</si>
  <si>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</si>
  <si>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</si>
  <si>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</si>
  <si>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</si>
  <si>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</si>
  <si>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</si>
  <si>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</si>
  <si>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</si>
  <si>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</si>
  <si>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</si>
  <si>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</si>
  <si>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</si>
  <si>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</si>
  <si>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</si>
  <si>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</si>
  <si>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</si>
  <si>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</si>
  <si>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</si>
  <si>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</si>
  <si>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</si>
  <si>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</si>
  <si>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</si>
  <si>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</si>
  <si>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</si>
  <si>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</si>
  <si>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</si>
  <si>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</si>
  <si>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</si>
  <si>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</si>
  <si>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</si>
  <si>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</si>
  <si>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</si>
  <si>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</si>
  <si>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</si>
  <si>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</si>
  <si>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</si>
  <si>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</si>
  <si>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</si>
  <si>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</si>
  <si>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</si>
  <si>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</si>
  <si>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</si>
  <si>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</si>
  <si>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</si>
  <si>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</si>
  <si>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</si>
  <si>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</si>
  <si>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</si>
  <si>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</si>
  <si>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</si>
  <si>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</si>
  <si>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</si>
  <si>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</si>
  <si>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</si>
  <si>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</si>
  <si>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</si>
  <si>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</si>
  <si>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</si>
  <si>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</si>
  <si>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</si>
  <si>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</si>
  <si>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</si>
  <si>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</si>
  <si>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</si>
  <si>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</si>
  <si>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</si>
  <si>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</si>
  <si>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</si>
  <si>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</si>
  <si>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</si>
  <si>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</si>
  <si>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</si>
  <si>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</si>
  <si>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</si>
  <si>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</si>
  <si>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</si>
  <si>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</si>
  <si>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</si>
  <si>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</si>
  <si>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</si>
  <si>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</si>
  <si>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</si>
  <si>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</si>
  <si>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</si>
  <si>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</si>
  <si>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</si>
  <si>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</si>
  <si>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</si>
  <si>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</si>
  <si>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</si>
  <si>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</si>
  <si>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</si>
  <si>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</si>
  <si>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</si>
  <si>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</si>
  <si>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</si>
  <si>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</si>
  <si>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</si>
  <si>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</si>
  <si>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</si>
  <si>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</si>
  <si>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</si>
  <si>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</si>
  <si>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</si>
  <si>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</si>
  <si>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</si>
  <si>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</si>
  <si>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</si>
  <si>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</si>
  <si>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</si>
  <si>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</si>
  <si>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</si>
  <si>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</si>
  <si>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</si>
  <si>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</si>
  <si>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</si>
  <si>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</si>
  <si>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</si>
  <si>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</si>
  <si>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</si>
  <si>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</si>
  <si>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</si>
  <si>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</si>
  <si>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</si>
  <si>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</si>
  <si>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</si>
  <si>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</si>
  <si>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</si>
  <si>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</si>
  <si>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</si>
  <si>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</si>
  <si>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</si>
  <si>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</si>
  <si>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</si>
  <si>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</si>
  <si>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</si>
  <si>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</si>
  <si>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</si>
  <si>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</si>
  <si>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</si>
  <si>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</si>
  <si>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</si>
  <si>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</si>
  <si>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</si>
  <si>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</si>
  <si>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</si>
  <si>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</si>
  <si>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</si>
  <si>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</si>
  <si>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</si>
  <si>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</si>
  <si>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</si>
  <si>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</si>
  <si>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</si>
  <si>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</si>
  <si>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</si>
  <si>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</si>
  <si>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</si>
  <si>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</si>
  <si>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</si>
  <si>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</si>
  <si>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</si>
  <si>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</si>
  <si>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</si>
  <si>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</si>
  <si>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</si>
  <si>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</si>
  <si>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</si>
  <si>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</si>
  <si>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</si>
  <si>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</si>
  <si>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</si>
  <si>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</si>
  <si>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</si>
  <si>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</si>
  <si>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</si>
  <si>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</si>
  <si>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</si>
  <si>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</si>
  <si>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</si>
  <si>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</si>
  <si>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</si>
  <si>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</si>
  <si>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</si>
  <si>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</si>
  <si>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</si>
  <si>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</si>
  <si>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</si>
  <si>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</si>
  <si>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</si>
  <si>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</si>
  <si>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</si>
  <si>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</si>
  <si>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</si>
  <si>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</si>
  <si>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</si>
  <si>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</si>
  <si>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</si>
  <si>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</si>
  <si>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</si>
  <si>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</si>
  <si>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</si>
  <si>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</si>
  <si>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</si>
  <si>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</si>
  <si>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</si>
  <si>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</si>
  <si>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</si>
  <si>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</si>
  <si>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</si>
  <si>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</si>
  <si>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</si>
  <si>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</si>
  <si>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</si>
  <si>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</si>
  <si>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</si>
  <si>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</si>
  <si>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</si>
  <si>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</si>
  <si>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</si>
  <si>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</si>
  <si>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</si>
  <si>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</si>
  <si>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</si>
  <si>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</si>
  <si>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</si>
  <si>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</si>
  <si>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</si>
  <si>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</si>
  <si>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</si>
  <si>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</si>
  <si>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</si>
  <si>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</si>
  <si>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</si>
  <si>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</si>
  <si>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</si>
  <si>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</si>
  <si>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</si>
  <si>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</si>
  <si>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</si>
  <si>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</si>
  <si>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</si>
  <si>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</si>
  <si>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</si>
  <si>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</si>
  <si>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</si>
  <si>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</si>
  <si>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</si>
  <si>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</si>
  <si>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</si>
  <si>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</si>
  <si>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</si>
  <si>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</si>
  <si>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</si>
  <si>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</si>
  <si>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</si>
  <si>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</si>
  <si>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</si>
  <si>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</si>
  <si>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</si>
  <si>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</si>
  <si>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</si>
  <si>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</si>
  <si>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</si>
  <si>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</si>
  <si>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</si>
  <si>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</si>
  <si>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</si>
  <si>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</si>
  <si>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</si>
  <si>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</si>
  <si>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</si>
  <si>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</si>
  <si>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</si>
  <si>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</si>
  <si>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</si>
  <si>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</si>
  <si>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</si>
  <si>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</si>
  <si>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</si>
  <si>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</si>
  <si>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</si>
  <si>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</si>
  <si>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</si>
  <si>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</si>
  <si>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</si>
  <si>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</si>
  <si>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</si>
  <si>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</si>
  <si>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</si>
  <si>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</si>
  <si>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</si>
  <si>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</si>
  <si>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</si>
  <si>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</si>
  <si>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</si>
  <si>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</si>
  <si>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</si>
  <si>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</si>
  <si>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</si>
  <si>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</si>
  <si>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</si>
  <si>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</si>
  <si>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</si>
  <si>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</si>
  <si>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</si>
  <si>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</si>
  <si>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</si>
  <si>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</si>
  <si>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</si>
  <si>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</si>
  <si>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</si>
  <si>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</si>
  <si>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</si>
  <si>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</si>
  <si>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</si>
  <si>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</si>
  <si>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</si>
  <si>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</si>
  <si>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</si>
  <si>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</si>
  <si>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</si>
  <si>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</si>
  <si>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</si>
  <si>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</si>
  <si>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</si>
  <si>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</si>
  <si>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</si>
  <si>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</si>
  <si>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</si>
  <si>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</si>
  <si>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</si>
  <si>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</si>
  <si>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</si>
  <si>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</si>
  <si>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</si>
  <si>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</si>
  <si>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</si>
  <si>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</si>
  <si>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</si>
  <si>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</si>
  <si>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</si>
  <si>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</si>
  <si>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</si>
  <si>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</si>
  <si>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</si>
  <si>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</si>
  <si>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</si>
  <si>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</si>
  <si>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</si>
  <si>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</si>
  <si>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</si>
  <si>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</si>
  <si>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</si>
  <si>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</si>
  <si>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</si>
  <si>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</si>
  <si>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</si>
  <si>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</si>
  <si>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</si>
  <si>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</si>
  <si>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</si>
  <si>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</si>
  <si>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</si>
  <si>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</si>
  <si>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</si>
  <si>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</si>
  <si>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</si>
  <si>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</si>
  <si>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</si>
  <si>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</si>
  <si>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</si>
  <si>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</si>
  <si>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</si>
  <si>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</si>
  <si>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</si>
  <si>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</si>
  <si>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</si>
  <si>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</si>
  <si>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</si>
  <si>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</si>
  <si>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</si>
  <si>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</si>
  <si>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</si>
  <si>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</si>
  <si>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</si>
  <si>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</si>
  <si>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</si>
  <si>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</si>
  <si>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</si>
  <si>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</si>
  <si>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</si>
  <si>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</si>
  <si>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</si>
  <si>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</si>
  <si>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</si>
  <si>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</si>
  <si>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</si>
  <si>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</si>
  <si>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</si>
  <si>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</si>
  <si>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</si>
  <si>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</si>
  <si>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</si>
  <si>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</si>
  <si>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</si>
  <si>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</si>
  <si>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</si>
  <si>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</si>
  <si>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</si>
  <si>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</si>
  <si>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</si>
  <si>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</si>
  <si>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</si>
  <si>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</si>
  <si>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</si>
  <si>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</si>
  <si>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</si>
  <si>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</si>
  <si>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</si>
  <si>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</si>
  <si>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</si>
  <si>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</si>
  <si>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</si>
  <si>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</si>
  <si>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</si>
  <si>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</si>
  <si>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</si>
  <si>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</si>
  <si>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</si>
  <si>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</si>
  <si>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</si>
  <si>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</si>
  <si>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</si>
  <si>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</si>
  <si>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</si>
  <si>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</si>
  <si>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</si>
  <si>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</si>
  <si>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</si>
  <si>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</si>
  <si>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</si>
  <si>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</si>
  <si>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</si>
  <si>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</si>
  <si>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</si>
  <si>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</si>
  <si>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</si>
  <si>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</si>
  <si>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</si>
  <si>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</si>
  <si>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</si>
  <si>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</si>
  <si>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</si>
  <si>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</si>
  <si>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</si>
  <si>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</si>
  <si>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</si>
  <si>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</si>
  <si>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</si>
  <si>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</si>
  <si>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</si>
  <si>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</si>
  <si>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</si>
  <si>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</si>
  <si>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</si>
  <si>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</si>
  <si>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</si>
  <si>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</si>
  <si>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</si>
  <si>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</si>
  <si>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</si>
  <si>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</si>
  <si>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</si>
  <si>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</si>
  <si>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</si>
  <si>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</si>
  <si>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</si>
  <si>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</si>
  <si>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</si>
  <si>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</si>
  <si>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</si>
  <si>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</si>
  <si>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</si>
  <si>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</si>
  <si>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</si>
  <si>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</si>
  <si>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</si>
  <si>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</si>
  <si>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</si>
  <si>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</si>
  <si>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</si>
  <si>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</si>
  <si>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</si>
  <si>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</si>
  <si>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</si>
  <si>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</si>
  <si>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</si>
  <si>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</si>
  <si>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</si>
  <si>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</si>
  <si>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</si>
  <si>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</si>
  <si>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</si>
  <si>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</si>
  <si>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</si>
  <si>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</si>
  <si>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</si>
  <si>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</si>
  <si>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</si>
  <si>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</si>
  <si>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</si>
  <si>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</si>
  <si>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</si>
  <si>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</si>
  <si>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</si>
  <si>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</si>
  <si>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</si>
  <si>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</si>
  <si>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</si>
  <si>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</si>
  <si>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</si>
  <si>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</si>
  <si>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</si>
  <si>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</si>
  <si>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</si>
  <si>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</si>
  <si>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</si>
  <si>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</si>
  <si>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</si>
  <si>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</si>
  <si>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</si>
  <si>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</si>
  <si>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</si>
  <si>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</si>
  <si>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</si>
  <si>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</si>
  <si>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</si>
  <si>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</si>
  <si>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</si>
  <si>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</si>
  <si>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</si>
  <si>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</si>
  <si>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</si>
  <si>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</si>
  <si>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</si>
  <si>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</si>
  <si>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</si>
  <si>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</si>
  <si>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</si>
  <si>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</si>
  <si>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</si>
  <si>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</si>
  <si>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</si>
  <si>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</si>
  <si>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</si>
  <si>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</si>
  <si>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</si>
  <si>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</si>
  <si>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</si>
  <si>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</si>
  <si>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</si>
  <si>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</si>
  <si>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</si>
  <si>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</si>
  <si>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</si>
  <si>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</si>
  <si>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</si>
  <si>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</si>
  <si>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</si>
  <si>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</si>
  <si>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</si>
  <si>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</si>
  <si>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</si>
  <si>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</si>
  <si>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</si>
  <si>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</si>
  <si>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</si>
  <si>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</si>
  <si>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</si>
  <si>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</si>
  <si>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</si>
  <si>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</si>
  <si>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</si>
  <si>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</si>
  <si>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</si>
  <si>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</si>
  <si>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</si>
  <si>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</si>
  <si>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</si>
  <si>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</si>
  <si>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</si>
  <si>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</si>
  <si>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</si>
  <si>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</si>
  <si>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</si>
  <si>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</si>
  <si>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</si>
  <si>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</si>
  <si>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</si>
  <si>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</si>
  <si>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</si>
  <si>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</si>
  <si>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</si>
  <si>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</si>
  <si>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</si>
  <si>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</si>
  <si>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</si>
  <si>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</si>
  <si>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</si>
  <si>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</si>
  <si>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</si>
  <si>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</si>
  <si>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</si>
  <si>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</si>
  <si>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</si>
  <si>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</si>
  <si>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</si>
  <si>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</si>
  <si>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</si>
  <si>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</si>
  <si>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</si>
  <si>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</si>
  <si>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</si>
  <si>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</si>
  <si>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</si>
  <si>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</si>
  <si>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</si>
  <si>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</si>
  <si>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</si>
  <si>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</si>
  <si>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</si>
  <si>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</si>
  <si>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</si>
  <si>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</si>
  <si>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</si>
  <si>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</si>
  <si>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</si>
  <si>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</si>
  <si>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</si>
  <si>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</si>
  <si>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</si>
  <si>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</si>
  <si>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</si>
  <si>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</si>
  <si>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</si>
  <si>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</si>
  <si>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</si>
  <si>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</si>
  <si>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</si>
  <si>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</si>
  <si>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</si>
  <si>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</si>
  <si>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</si>
  <si>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</si>
  <si>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</si>
  <si>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</si>
  <si>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</si>
  <si>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</si>
  <si>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</si>
  <si>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</si>
  <si>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</si>
  <si>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</si>
  <si>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</si>
  <si>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</si>
  <si>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</si>
  <si>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</si>
  <si>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</si>
  <si>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</si>
  <si>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</si>
  <si>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</si>
  <si>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</si>
  <si>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</si>
  <si>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</si>
  <si>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</si>
  <si>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</si>
  <si>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</si>
  <si>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</si>
  <si>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</si>
  <si>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</si>
  <si>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</si>
  <si>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</si>
  <si>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</si>
  <si>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</si>
  <si>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</si>
  <si>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</si>
  <si>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</si>
  <si>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</si>
  <si>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</si>
  <si>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</si>
  <si>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</si>
  <si>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</si>
  <si>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</si>
  <si>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</si>
  <si>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</si>
  <si>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</si>
  <si>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</si>
  <si>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</si>
  <si>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</si>
  <si>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</si>
  <si>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</si>
  <si>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</si>
  <si>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</si>
  <si>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</si>
  <si>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</si>
  <si>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</si>
  <si>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</si>
  <si>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</si>
  <si>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</si>
  <si>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</si>
  <si>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</si>
  <si>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</si>
  <si>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</si>
  <si>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</si>
  <si>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</si>
  <si>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</si>
  <si>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</si>
  <si>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</si>
  <si>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</si>
  <si>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</si>
  <si>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</si>
  <si>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</si>
  <si>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</si>
  <si>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</si>
  <si>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</si>
  <si>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</si>
  <si>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</si>
  <si>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</si>
  <si>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</si>
  <si>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</si>
  <si>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</si>
  <si>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</si>
  <si>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</si>
  <si>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</si>
  <si>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</si>
  <si>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</si>
  <si>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</si>
  <si>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</si>
  <si>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</si>
  <si>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</si>
  <si>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</si>
  <si>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</si>
  <si>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</si>
  <si>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</si>
  <si>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</si>
  <si>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</si>
  <si>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</si>
  <si>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</si>
  <si>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</si>
  <si>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</si>
  <si>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</si>
  <si>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</si>
  <si>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</si>
  <si>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</si>
  <si>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</si>
  <si>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</si>
  <si>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</si>
  <si>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</si>
  <si>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</si>
  <si>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</si>
  <si>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</si>
  <si>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</si>
  <si>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</si>
  <si>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</si>
  <si>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</si>
  <si>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</si>
  <si>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</si>
  <si>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</si>
  <si>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</si>
  <si>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</si>
  <si>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</si>
  <si>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</si>
  <si>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</si>
  <si>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</si>
  <si>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</si>
  <si>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</si>
  <si>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</si>
  <si>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</si>
  <si>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</si>
  <si>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</si>
  <si>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</si>
  <si>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</si>
  <si>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</si>
  <si>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</si>
  <si>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</si>
  <si>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</si>
  <si>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</si>
  <si>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</si>
  <si>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</si>
  <si>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</si>
  <si>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</si>
  <si>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</si>
  <si>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</si>
  <si>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</si>
  <si>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</si>
  <si>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</si>
  <si>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</si>
  <si>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</si>
  <si>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</si>
  <si>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</si>
  <si>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</si>
  <si>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</si>
  <si>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</si>
  <si>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</si>
  <si>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</si>
  <si>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</si>
  <si>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</si>
  <si>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</si>
  <si>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</si>
  <si>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</si>
  <si>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</si>
  <si>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</si>
  <si>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</si>
  <si>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</si>
  <si>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</si>
  <si>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</si>
  <si>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</si>
  <si>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</si>
  <si>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</si>
  <si>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</si>
  <si>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</si>
  <si>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</si>
  <si>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</si>
  <si>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</si>
  <si>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</si>
  <si>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</si>
  <si>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</si>
  <si>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</si>
  <si>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</si>
  <si>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</si>
  <si>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</si>
  <si>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</si>
  <si>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</si>
  <si>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</si>
  <si>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</si>
  <si>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</si>
  <si>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</si>
  <si>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</si>
  <si>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</si>
  <si>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</si>
  <si>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</si>
  <si>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</si>
  <si>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</si>
  <si>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</si>
  <si>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</si>
  <si>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</si>
  <si>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</si>
  <si>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</si>
  <si>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</si>
  <si>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</si>
  <si>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</si>
  <si>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</si>
  <si>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</si>
  <si>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</si>
  <si>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</si>
  <si>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</si>
  <si>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</si>
  <si>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</si>
  <si>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</si>
  <si>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</si>
  <si>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</si>
  <si>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</si>
  <si>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</si>
  <si>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</si>
  <si>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</si>
  <si>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</si>
  <si>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</si>
  <si>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</si>
  <si>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</si>
  <si>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</si>
  <si>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</si>
  <si>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</si>
  <si>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</si>
  <si>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</si>
  <si>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</si>
  <si>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</si>
  <si>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</si>
  <si>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</si>
  <si>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</si>
  <si>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</si>
  <si>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</si>
  <si>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</si>
  <si>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</si>
  <si>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</si>
  <si>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</si>
  <si>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</si>
  <si>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</si>
  <si>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</si>
  <si>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</si>
  <si>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</si>
  <si>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</si>
  <si>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</si>
  <si>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</si>
  <si>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</si>
  <si>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</si>
  <si>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</si>
  <si>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</si>
  <si>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</si>
  <si>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</si>
  <si>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</si>
  <si>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</si>
  <si>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</si>
  <si>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</si>
  <si>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</si>
  <si>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</si>
  <si>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</si>
  <si>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</si>
  <si>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</si>
  <si>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</si>
  <si>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</si>
  <si>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</si>
  <si>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</si>
  <si>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</si>
  <si>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</si>
  <si>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</si>
  <si>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</si>
  <si>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</si>
  <si>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</si>
  <si>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</si>
  <si>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</si>
  <si>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</si>
  <si>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</si>
  <si>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</si>
  <si>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</si>
  <si>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</si>
  <si>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</si>
  <si>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</si>
  <si>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</si>
  <si>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</si>
  <si>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</si>
  <si>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</si>
  <si>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</si>
  <si>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</si>
  <si>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</si>
  <si>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</si>
  <si>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</si>
  <si>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</si>
  <si>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</si>
  <si>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</si>
  <si>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</si>
  <si>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</si>
  <si>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</si>
  <si>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</si>
  <si>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</si>
  <si>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</si>
  <si>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</si>
  <si>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</si>
  <si>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</si>
  <si>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</si>
  <si>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</si>
  <si>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</si>
  <si>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</si>
  <si>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</si>
  <si>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</si>
  <si>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</si>
  <si>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</si>
  <si>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</si>
  <si>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</si>
  <si>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</si>
  <si>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</si>
  <si>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</si>
  <si>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</si>
  <si>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</si>
  <si>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</si>
  <si>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</si>
  <si>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</si>
  <si>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</si>
  <si>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</si>
  <si>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</si>
  <si>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</si>
  <si>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</si>
  <si>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</si>
  <si>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</si>
  <si>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</si>
  <si>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</si>
  <si>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</si>
  <si>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</si>
  <si>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</si>
  <si>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</si>
  <si>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</si>
  <si>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</si>
  <si>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</si>
  <si>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</si>
  <si>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</si>
  <si>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</si>
  <si>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</si>
  <si>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</si>
  <si>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</si>
  <si>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</si>
  <si>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</si>
  <si>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</si>
  <si>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</si>
  <si>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</si>
  <si>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</si>
  <si>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</si>
  <si>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</si>
  <si>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</si>
  <si>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</si>
  <si>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</si>
  <si>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</si>
  <si>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</si>
  <si>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</si>
  <si>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</si>
  <si>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</si>
  <si>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</si>
  <si>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</si>
  <si>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</si>
  <si>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</si>
  <si>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</si>
  <si>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</si>
  <si>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</si>
  <si>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</si>
  <si>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</si>
  <si>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</si>
  <si>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</si>
  <si>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</si>
  <si>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</si>
  <si>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</si>
  <si>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</si>
  <si>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</si>
  <si>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</si>
  <si>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</si>
  <si>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</si>
  <si>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</si>
  <si>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</si>
  <si>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</si>
  <si>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</si>
  <si>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</si>
  <si>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</si>
  <si>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</si>
  <si>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</si>
  <si>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</si>
  <si>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</si>
  <si>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</si>
  <si>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</si>
  <si>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</si>
  <si>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</si>
  <si>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</si>
  <si>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</si>
  <si>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</si>
  <si>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</si>
  <si>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</si>
  <si>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</si>
  <si>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</si>
  <si>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</si>
  <si>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</si>
  <si>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</si>
  <si>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</si>
  <si>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</si>
  <si>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</si>
  <si>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</si>
  <si>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</si>
  <si>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</si>
  <si>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</si>
  <si>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</si>
  <si>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</si>
  <si>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</si>
  <si>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</si>
  <si>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</si>
  <si>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</si>
  <si>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</si>
  <si>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</si>
  <si>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</si>
  <si>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</si>
  <si>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</si>
  <si>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</si>
  <si>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</si>
  <si>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</si>
  <si>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</si>
  <si>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</si>
  <si>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</si>
  <si>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</si>
  <si>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</si>
  <si>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</si>
  <si>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</si>
  <si>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</si>
  <si>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</si>
  <si>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</si>
  <si>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</si>
  <si>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</si>
  <si>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</si>
  <si>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</si>
  <si>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</si>
  <si>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</si>
  <si>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</si>
  <si>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</si>
  <si>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</si>
  <si>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</si>
  <si>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</si>
  <si>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</si>
  <si>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</si>
  <si>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</si>
  <si>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</si>
  <si>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</si>
  <si>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</si>
  <si>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</si>
  <si>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</si>
  <si>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</si>
  <si>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</si>
  <si>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</si>
  <si>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</si>
  <si>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</si>
  <si>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</si>
  <si>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</si>
  <si>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</si>
  <si>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</si>
  <si>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</si>
  <si>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</si>
  <si>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</si>
  <si>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</si>
  <si>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</si>
  <si>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</si>
  <si>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</si>
  <si>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</si>
  <si>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</si>
  <si>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</si>
  <si>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</si>
  <si>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</si>
  <si>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</si>
  <si>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</si>
  <si>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</si>
  <si>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</si>
  <si>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</si>
  <si>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</si>
  <si>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</si>
  <si>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</si>
  <si>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</si>
  <si>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</si>
  <si>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</si>
  <si>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</si>
  <si>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</si>
  <si>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</si>
  <si>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</si>
  <si>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</si>
  <si>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</si>
  <si>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</si>
  <si>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</si>
  <si>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</si>
  <si>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</si>
  <si>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</si>
  <si>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</si>
  <si>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</si>
  <si>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</si>
  <si>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</si>
  <si>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</si>
  <si>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</si>
  <si>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</si>
  <si>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</si>
  <si>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</si>
  <si>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</si>
  <si>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</si>
  <si>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</si>
  <si>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</si>
  <si>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</si>
  <si>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</si>
  <si>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</si>
  <si>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</si>
  <si>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</si>
  <si>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</si>
  <si>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</si>
  <si>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</si>
  <si>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</si>
  <si>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</si>
  <si>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</si>
  <si>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</si>
  <si>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</si>
  <si>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</si>
  <si>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</si>
  <si>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</si>
  <si>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</si>
  <si>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</si>
  <si>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</si>
  <si>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</si>
  <si>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</si>
  <si>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</si>
  <si>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</si>
  <si>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</si>
  <si>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</si>
  <si>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</si>
  <si>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</si>
  <si>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</si>
  <si>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</si>
  <si>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</si>
  <si>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</si>
  <si>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</si>
  <si>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</si>
  <si>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</si>
  <si>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</si>
  <si>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</si>
  <si>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</si>
  <si>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</si>
  <si>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</si>
  <si>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</si>
  <si>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</si>
  <si>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</si>
  <si>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</si>
  <si>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</si>
  <si>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</si>
  <si>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</si>
  <si>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</si>
  <si>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</si>
  <si>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</si>
  <si>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</si>
  <si>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</si>
  <si>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</si>
  <si>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</si>
  <si>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</si>
  <si>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</si>
  <si>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</si>
  <si>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</si>
  <si>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</si>
  <si>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</si>
  <si>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</si>
  <si>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</si>
  <si>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</si>
  <si>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</si>
  <si>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</si>
  <si>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</si>
  <si>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</si>
  <si>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</si>
  <si>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</si>
  <si>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</si>
  <si>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</si>
  <si>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</si>
  <si>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</si>
  <si>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</si>
  <si>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</si>
  <si>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</si>
  <si>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</si>
  <si>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</si>
  <si>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</si>
  <si>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</si>
  <si>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</si>
  <si>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</si>
  <si>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</si>
  <si>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</si>
  <si>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</si>
  <si>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</si>
  <si>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</si>
  <si>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</si>
  <si>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</si>
  <si>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</si>
  <si>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</si>
  <si>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</si>
  <si>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</si>
  <si>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</si>
  <si>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</si>
  <si>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</si>
  <si>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</si>
  <si>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</si>
  <si>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</si>
  <si>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</si>
  <si>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</si>
  <si>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</si>
  <si>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</si>
  <si>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</si>
  <si>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</si>
  <si>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</si>
  <si>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</si>
  <si>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</si>
  <si>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</si>
  <si>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</si>
  <si>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</si>
  <si>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</si>
  <si>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</si>
  <si>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</si>
  <si>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</si>
  <si>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</si>
  <si>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</si>
  <si>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</si>
  <si>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</si>
  <si>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</si>
  <si>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</si>
  <si>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</si>
  <si>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</si>
  <si>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</si>
  <si>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</si>
  <si>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</si>
  <si>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</si>
  <si>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</si>
  <si>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</si>
  <si>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</si>
  <si>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</si>
  <si>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</si>
  <si>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</si>
  <si>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</si>
  <si>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</si>
  <si>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</si>
  <si>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</si>
  <si>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</si>
  <si>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</si>
  <si>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</si>
  <si>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</si>
  <si>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</si>
  <si>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</si>
  <si>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</si>
  <si>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</si>
  <si>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</si>
  <si>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</si>
  <si>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</si>
  <si>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</si>
  <si>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</si>
  <si>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</si>
  <si>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</si>
  <si>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</si>
  <si>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</si>
  <si>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</si>
  <si>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</si>
  <si>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</si>
  <si>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</si>
  <si>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</si>
  <si>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</si>
  <si>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</si>
  <si>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</si>
  <si>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</si>
  <si>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</si>
  <si>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</si>
  <si>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</si>
  <si>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</si>
  <si>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</si>
  <si>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</si>
  <si>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</si>
  <si>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</si>
  <si>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</si>
  <si>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</si>
  <si>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</si>
  <si>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</si>
  <si>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</si>
  <si>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</si>
  <si>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</si>
  <si>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</si>
  <si>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</si>
  <si>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</si>
  <si>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</si>
  <si>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</si>
  <si>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</si>
  <si>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</si>
  <si>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</si>
  <si>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</si>
  <si>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</si>
  <si>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</si>
  <si>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</si>
  <si>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</si>
  <si>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</si>
  <si>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</si>
  <si>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</si>
  <si>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</si>
  <si>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</si>
  <si>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</si>
  <si>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</si>
  <si>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</si>
  <si>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</si>
  <si>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</si>
  <si>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</si>
  <si>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</si>
  <si>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</si>
  <si>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</si>
  <si>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</si>
  <si>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</si>
  <si>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</si>
  <si>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</si>
  <si>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</si>
  <si>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</si>
  <si>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</si>
  <si>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</si>
  <si>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</si>
  <si>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</si>
  <si>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</si>
  <si>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</si>
  <si>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</si>
  <si>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</si>
  <si>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</si>
  <si>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</si>
  <si>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</si>
  <si>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</si>
  <si>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</si>
  <si>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</si>
  <si>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</si>
  <si>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</si>
  <si>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</si>
  <si>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</si>
  <si>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</si>
  <si>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</si>
  <si>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</si>
  <si>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</si>
  <si>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</si>
  <si>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</si>
  <si>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</si>
  <si>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</si>
  <si>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</si>
  <si>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</si>
  <si>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</si>
  <si>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</si>
  <si>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</si>
  <si>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</si>
  <si>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</si>
  <si>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</si>
  <si>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</si>
  <si>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</si>
  <si>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</si>
  <si>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</si>
  <si>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</si>
  <si>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</si>
  <si>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</si>
  <si>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</si>
  <si>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</si>
  <si>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</si>
  <si>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</si>
  <si>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</si>
  <si>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</si>
  <si>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</si>
  <si>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</si>
  <si>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</si>
  <si>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</si>
  <si>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</si>
  <si>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</si>
  <si>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</si>
  <si>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</si>
  <si>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</si>
  <si>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</si>
  <si>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</si>
  <si>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</si>
  <si>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</si>
  <si>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</si>
  <si>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</si>
  <si>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</si>
  <si>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</si>
  <si>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</si>
  <si>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</si>
  <si>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</si>
  <si>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</si>
  <si>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</si>
  <si>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</si>
  <si>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</si>
  <si>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</si>
  <si>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</si>
  <si>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</si>
  <si>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</si>
  <si>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</si>
  <si>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</si>
  <si>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</si>
  <si>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</si>
  <si>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</si>
  <si>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</si>
  <si>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</si>
  <si>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</si>
  <si>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</si>
  <si>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</si>
  <si>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</si>
  <si>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</si>
  <si>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</si>
  <si>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</si>
  <si>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</si>
  <si>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</si>
  <si>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</si>
  <si>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</si>
  <si>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</si>
  <si>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</si>
  <si>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</si>
  <si>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</si>
  <si>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</si>
  <si>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</si>
  <si>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</si>
  <si>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</si>
  <si>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</si>
  <si>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</si>
  <si>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</si>
  <si>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</si>
  <si>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</si>
  <si>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</si>
  <si>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</si>
  <si>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</si>
  <si>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</si>
  <si>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</si>
  <si>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</si>
  <si>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</si>
  <si>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</si>
  <si>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</si>
  <si>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</si>
  <si>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</si>
  <si>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</si>
  <si>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</si>
  <si>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</si>
  <si>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</si>
  <si>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</si>
  <si>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</si>
  <si>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</si>
  <si>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</si>
  <si>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</si>
  <si>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</si>
  <si>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</si>
  <si>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</si>
  <si>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</si>
  <si>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</si>
  <si>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</si>
  <si>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</si>
  <si>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</si>
  <si>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</si>
  <si>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</si>
  <si>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</si>
  <si>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</si>
  <si>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</si>
  <si>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</si>
  <si>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</si>
  <si>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</si>
  <si>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</si>
  <si>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</si>
  <si>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</si>
  <si>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</si>
  <si>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</si>
  <si>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</si>
  <si>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</si>
  <si>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</si>
  <si>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</si>
  <si>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</si>
  <si>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</si>
  <si>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</si>
  <si>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</si>
  <si>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</si>
  <si>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</si>
  <si>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</si>
  <si>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</si>
  <si>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</si>
  <si>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</si>
  <si>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</si>
  <si>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</si>
  <si>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</si>
  <si>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</si>
  <si>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</si>
  <si>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</si>
  <si>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</si>
  <si>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</si>
  <si>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</si>
  <si>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</si>
  <si>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</si>
  <si>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</si>
  <si>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</si>
  <si>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</si>
  <si>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</si>
  <si>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</si>
  <si>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</si>
  <si>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</si>
  <si>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</si>
  <si>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</si>
  <si>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</si>
  <si>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</si>
  <si>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</si>
  <si>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</si>
  <si>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</si>
  <si>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</si>
  <si>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</si>
  <si>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</si>
  <si>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</si>
  <si>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</si>
  <si>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</si>
  <si>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</si>
  <si>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</si>
  <si>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</si>
  <si>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</si>
  <si>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</si>
  <si>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</si>
  <si>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</si>
  <si>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</si>
  <si>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</si>
  <si>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</si>
  <si>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</si>
  <si>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</si>
  <si>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</si>
  <si>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</si>
  <si>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</si>
  <si>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</si>
  <si>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</si>
  <si>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</si>
  <si>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</si>
  <si>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</si>
  <si>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</si>
  <si>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</si>
  <si>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</si>
  <si>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</si>
  <si>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</si>
  <si>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</si>
  <si>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</si>
  <si>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</si>
  <si>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</si>
  <si>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</si>
  <si>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</si>
  <si>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</si>
  <si>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</si>
  <si>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</si>
  <si>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</si>
  <si>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</si>
  <si>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</si>
  <si>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</si>
  <si>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</si>
  <si>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</si>
  <si>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</si>
  <si>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</si>
  <si>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</si>
  <si>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</si>
  <si>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</si>
  <si>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</si>
  <si>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</si>
  <si>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</si>
  <si>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</si>
  <si>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</si>
  <si>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</si>
  <si>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</si>
  <si>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</si>
  <si>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</si>
  <si>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</si>
  <si>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</si>
  <si>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</si>
  <si>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</si>
  <si>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</si>
  <si>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</si>
  <si>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</si>
  <si>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</si>
  <si>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</si>
  <si>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</si>
  <si>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</si>
  <si>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</si>
  <si>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</si>
  <si>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</si>
  <si>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</si>
  <si>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</si>
  <si>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</si>
  <si>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</si>
  <si>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</si>
  <si>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</si>
  <si>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</si>
  <si>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</si>
  <si>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</si>
  <si>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</si>
  <si>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</si>
  <si>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</si>
  <si>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</si>
  <si>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</si>
  <si>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</si>
  <si>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</si>
  <si>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</si>
  <si>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</si>
  <si>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</si>
  <si>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</si>
  <si>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</si>
  <si>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</si>
  <si>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</si>
  <si>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</si>
  <si>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</si>
  <si>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</si>
  <si>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</si>
  <si>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</si>
  <si>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</si>
  <si>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</si>
  <si>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</si>
  <si>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</si>
  <si>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</si>
  <si>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</si>
  <si>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</si>
  <si>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</si>
  <si>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</si>
  <si>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</si>
  <si>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</si>
  <si>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</si>
  <si>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</si>
  <si>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</si>
  <si>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</si>
  <si>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</si>
  <si>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</si>
  <si>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</si>
  <si>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</si>
  <si>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</si>
  <si>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</si>
  <si>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</si>
  <si>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</si>
  <si>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</si>
  <si>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</si>
  <si>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</si>
  <si>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</si>
  <si>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</si>
  <si>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</si>
  <si>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</si>
  <si>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</si>
  <si>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</si>
  <si>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</si>
  <si>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</si>
  <si>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</si>
  <si>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</si>
  <si>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</si>
  <si>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</si>
  <si>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</si>
  <si>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</si>
  <si>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</si>
  <si>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</si>
  <si>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</si>
  <si>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</si>
  <si>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</si>
  <si>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</si>
  <si>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</si>
  <si>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</si>
  <si>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</si>
  <si>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</si>
  <si>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</si>
  <si>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</si>
  <si>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</si>
  <si>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</si>
  <si>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</si>
  <si>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</si>
  <si>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</si>
  <si>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</si>
  <si>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</si>
  <si>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</si>
  <si>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</si>
  <si>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</si>
  <si>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</si>
  <si>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</si>
  <si>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</si>
  <si>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</si>
  <si>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</si>
  <si>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</si>
  <si>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</si>
  <si>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</si>
  <si>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</si>
  <si>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</si>
  <si>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</si>
  <si>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</si>
  <si>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</si>
  <si>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</si>
  <si>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</si>
  <si>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</si>
  <si>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</si>
  <si>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</si>
  <si>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</si>
  <si>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</si>
  <si>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</si>
  <si>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</si>
  <si>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</si>
  <si>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</si>
  <si>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</si>
  <si>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</si>
  <si>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</si>
  <si>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</si>
  <si>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</si>
  <si>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</si>
  <si>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</si>
  <si>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</si>
  <si>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</si>
  <si>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</si>
  <si>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</si>
  <si>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</si>
  <si>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</si>
  <si>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</si>
  <si>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</si>
  <si>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</si>
  <si>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</si>
  <si>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</si>
  <si>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</si>
  <si>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</si>
  <si>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</si>
  <si>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</si>
  <si>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</si>
  <si>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</si>
  <si>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</si>
  <si>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</si>
  <si>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</si>
  <si>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</si>
  <si>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</si>
  <si>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</si>
  <si>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</si>
  <si>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</si>
  <si>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</si>
  <si>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</si>
  <si>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</si>
  <si>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</si>
  <si>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</si>
  <si>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</si>
  <si>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</si>
  <si>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</si>
  <si>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</si>
  <si>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</si>
  <si>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</si>
  <si>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</si>
  <si>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</si>
  <si>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</si>
  <si>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</si>
  <si>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</si>
  <si>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</si>
  <si>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</si>
  <si>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</si>
  <si>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</si>
  <si>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</si>
  <si>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</si>
  <si>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</si>
  <si>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</si>
  <si>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</si>
  <si>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</si>
  <si>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</si>
  <si>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</si>
  <si>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</si>
  <si>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</si>
  <si>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</si>
  <si>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</si>
  <si>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</si>
  <si>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</si>
  <si>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</si>
  <si>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</si>
  <si>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</si>
  <si>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</si>
  <si>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</si>
  <si>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</si>
  <si>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</si>
  <si>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</si>
  <si>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</si>
  <si>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</si>
  <si>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</si>
  <si>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</si>
  <si>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</si>
  <si>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</si>
  <si>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</si>
  <si>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</si>
  <si>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</si>
  <si>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</si>
  <si>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</si>
  <si>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</si>
  <si>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</si>
  <si>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</si>
  <si>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</si>
  <si>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</si>
  <si>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</si>
  <si>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</si>
  <si>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</si>
  <si>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</si>
  <si>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</si>
  <si>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</si>
  <si>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</si>
  <si>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</si>
  <si>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</si>
  <si>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</si>
  <si>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</si>
  <si>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</si>
  <si>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</si>
  <si>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</si>
  <si>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</si>
  <si>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</si>
  <si>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</si>
  <si>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</si>
  <si>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</si>
  <si>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</si>
  <si>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</si>
  <si>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</si>
  <si>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</si>
  <si>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</si>
  <si>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</si>
  <si>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</si>
  <si>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</si>
  <si>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</si>
  <si>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</si>
  <si>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</si>
  <si>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</si>
  <si>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</si>
  <si>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</si>
  <si>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</si>
  <si>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</si>
  <si>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</si>
  <si>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</si>
  <si>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</si>
  <si>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</si>
  <si>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</si>
  <si>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</si>
  <si>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</si>
  <si>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</si>
  <si>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</si>
  <si>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</si>
  <si>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</si>
  <si>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</si>
  <si>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</si>
  <si>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</si>
  <si>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</si>
  <si>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</si>
  <si>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</si>
  <si>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</si>
  <si>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</si>
  <si>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</si>
  <si>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</si>
  <si>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</si>
  <si>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</si>
  <si>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</si>
  <si>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</si>
  <si>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</si>
  <si>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</si>
  <si>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</si>
  <si>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</si>
  <si>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</si>
  <si>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</si>
  <si>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</si>
  <si>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</si>
  <si>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</si>
  <si>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</si>
  <si>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</si>
  <si>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</si>
  <si>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</si>
  <si>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</si>
  <si>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</si>
  <si>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</si>
  <si>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</si>
  <si>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</si>
  <si>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</si>
  <si>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</si>
  <si>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</si>
  <si>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</si>
  <si>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</si>
  <si>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</si>
  <si>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</si>
  <si>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</si>
  <si>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</si>
  <si>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</si>
  <si>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</si>
  <si>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</si>
  <si>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</si>
  <si>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</si>
  <si>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</si>
  <si>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</si>
  <si>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</si>
  <si>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</si>
  <si>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</si>
  <si>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</si>
  <si>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</si>
  <si>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</si>
  <si>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</si>
  <si>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</si>
  <si>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</si>
  <si>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</si>
  <si>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</si>
  <si>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</si>
  <si>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</si>
  <si>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</si>
  <si>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</si>
  <si>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</si>
  <si>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</si>
  <si>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</si>
  <si>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</si>
  <si>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</si>
  <si>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</si>
  <si>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</si>
  <si>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</si>
  <si>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</si>
  <si>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</si>
  <si>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</si>
  <si>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</si>
  <si>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</si>
  <si>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</si>
  <si>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</si>
  <si>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</si>
  <si>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</si>
  <si>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</si>
  <si>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</si>
  <si>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</si>
  <si>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</si>
  <si>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</si>
  <si>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</si>
  <si>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</si>
  <si>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</si>
  <si>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</si>
  <si>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</si>
  <si>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</si>
  <si>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</si>
  <si>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</si>
  <si>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</si>
  <si>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</si>
  <si>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</si>
  <si>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</si>
  <si>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</si>
  <si>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</si>
  <si>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</si>
  <si>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</si>
  <si>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</si>
  <si>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</si>
  <si>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</si>
  <si>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</si>
  <si>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</si>
  <si>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</si>
  <si>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</si>
  <si>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</si>
  <si>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</si>
  <si>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</si>
  <si>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</si>
  <si>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</si>
  <si>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</si>
  <si>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</si>
  <si>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</si>
  <si>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</si>
  <si>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</si>
  <si>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</si>
  <si>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</si>
  <si>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</si>
  <si>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</si>
  <si>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</si>
  <si>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</si>
  <si>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</si>
  <si>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</si>
  <si>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</si>
  <si>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</si>
  <si>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</si>
  <si>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</si>
  <si>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</si>
  <si>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</si>
  <si>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</si>
  <si>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</si>
  <si>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</si>
  <si>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</si>
  <si>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</si>
  <si>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</si>
  <si>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</si>
  <si>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</si>
  <si>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</si>
  <si>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</si>
  <si>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</si>
  <si>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</si>
  <si>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</si>
  <si>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</si>
  <si>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</si>
  <si>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</si>
  <si>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</si>
  <si>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</si>
  <si>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</si>
  <si>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</si>
  <si>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</si>
  <si>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</si>
  <si>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</si>
  <si>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</si>
  <si>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</si>
  <si>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</si>
  <si>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</si>
  <si>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</si>
  <si>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</si>
  <si>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</si>
  <si>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</si>
  <si>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</si>
  <si>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</si>
  <si>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</si>
  <si>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</si>
  <si>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</si>
  <si>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</si>
  <si>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</si>
  <si>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</si>
  <si>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</si>
  <si>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</si>
  <si>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</si>
  <si>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</si>
  <si>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</si>
  <si>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</si>
  <si>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</si>
  <si>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</si>
  <si>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</si>
  <si>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</si>
  <si>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</si>
  <si>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</si>
  <si>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</si>
  <si>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</si>
  <si>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</si>
  <si>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</si>
  <si>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</si>
  <si>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</si>
  <si>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</si>
  <si>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</si>
  <si>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</si>
  <si>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</si>
  <si>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</si>
  <si>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</si>
  <si>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</si>
  <si>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</si>
  <si>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</si>
  <si>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</si>
  <si>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</si>
  <si>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</si>
  <si>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</si>
  <si>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</si>
  <si>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</si>
  <si>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</si>
  <si>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</si>
  <si>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</si>
  <si>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</si>
  <si>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</si>
  <si>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</si>
  <si>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</si>
  <si>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</si>
  <si>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</si>
  <si>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</si>
  <si>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</si>
  <si>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</si>
  <si>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</si>
  <si>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</si>
  <si>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</si>
  <si>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</si>
  <si>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</si>
  <si>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</si>
  <si>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</si>
  <si>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</si>
  <si>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</si>
  <si>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</si>
  <si>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</si>
  <si>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</si>
  <si>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</si>
  <si>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</si>
  <si>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</si>
  <si>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</si>
  <si>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</si>
  <si>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</si>
  <si>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</si>
  <si>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</si>
  <si>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</si>
  <si>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</si>
  <si>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</si>
  <si>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</si>
  <si>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</si>
  <si>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</si>
  <si>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</si>
  <si>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</si>
  <si>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</si>
  <si>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</si>
  <si>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</si>
  <si>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</si>
  <si>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</si>
  <si>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</si>
  <si>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</si>
  <si>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</si>
  <si>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</si>
  <si>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</si>
  <si>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</si>
  <si>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</si>
  <si>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</si>
  <si>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</si>
  <si>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</si>
  <si>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</si>
  <si>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</si>
  <si>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</si>
  <si>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</si>
  <si>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</si>
  <si>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</si>
  <si>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</si>
  <si>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</si>
  <si>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</si>
  <si>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</si>
  <si>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</si>
  <si>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</si>
  <si>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</si>
  <si>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</si>
  <si>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</si>
  <si>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</si>
  <si>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</si>
  <si>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</si>
  <si>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</si>
  <si>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</si>
  <si>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</si>
  <si>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</si>
  <si>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</si>
  <si>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</si>
  <si>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</si>
  <si>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</si>
  <si>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</si>
  <si>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</si>
  <si>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</si>
  <si>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</si>
  <si>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</si>
  <si>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</si>
  <si>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</si>
  <si>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</si>
  <si>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</si>
  <si>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</si>
  <si>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</si>
  <si>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</si>
  <si>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</si>
  <si>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</si>
  <si>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</si>
  <si>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</si>
  <si>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</si>
  <si>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</si>
  <si>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</si>
  <si>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</si>
  <si>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</si>
  <si>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</si>
  <si>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</si>
  <si>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</si>
  <si>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</si>
  <si>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</si>
  <si>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</si>
  <si>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</si>
  <si>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</si>
  <si>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</si>
  <si>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</si>
  <si>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</si>
  <si>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</si>
  <si>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</si>
  <si>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</si>
  <si>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</si>
  <si>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</si>
  <si>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</si>
  <si>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</si>
  <si>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</si>
  <si>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</si>
  <si>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</si>
  <si>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</si>
  <si>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</si>
  <si>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</si>
  <si>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</si>
  <si>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</si>
  <si>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</si>
  <si>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</si>
  <si>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</si>
  <si>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</si>
  <si>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</si>
  <si>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</si>
  <si>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</si>
  <si>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</si>
  <si>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</si>
  <si>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</si>
  <si>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</si>
  <si>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</si>
  <si>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</si>
  <si>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</si>
  <si>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</si>
  <si>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</si>
  <si>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</si>
  <si>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</si>
  <si>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</si>
  <si>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</si>
  <si>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</si>
  <si>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</si>
  <si>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</si>
  <si>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</si>
  <si>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</si>
  <si>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</si>
  <si>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</si>
  <si>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</si>
  <si>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</si>
  <si>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</si>
  <si>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</si>
  <si>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</si>
  <si>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</si>
  <si>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</si>
  <si>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</si>
  <si>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</si>
  <si>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</si>
  <si>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</si>
  <si>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</si>
  <si>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</si>
  <si>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</si>
  <si>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</si>
  <si>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</si>
  <si>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</si>
  <si>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</si>
  <si>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</si>
  <si>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</si>
  <si>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</si>
  <si>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</si>
  <si>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</si>
  <si>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</si>
  <si>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</si>
  <si>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</si>
  <si>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</si>
  <si>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</si>
  <si>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</si>
  <si>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</si>
  <si>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</si>
  <si>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</si>
  <si>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</si>
  <si>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</si>
  <si>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</si>
  <si>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</si>
  <si>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</si>
  <si>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</si>
  <si>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</si>
  <si>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</si>
  <si>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</si>
  <si>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</si>
  <si>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</si>
  <si>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</si>
  <si>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</si>
  <si>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</si>
  <si>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</si>
  <si>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</si>
  <si>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</si>
  <si>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</si>
  <si>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</si>
  <si>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</si>
  <si>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</si>
  <si>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</si>
  <si>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</si>
  <si>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</si>
  <si>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</si>
  <si>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</si>
  <si>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</si>
  <si>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</si>
  <si>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</si>
  <si>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</si>
  <si>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</si>
  <si>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</si>
  <si>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</si>
  <si>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</si>
  <si>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</si>
  <si>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</si>
  <si>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</si>
  <si>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</si>
  <si>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</si>
  <si>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</si>
  <si>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</si>
  <si>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</si>
  <si>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</si>
  <si>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</si>
  <si>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</si>
  <si>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</si>
  <si>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</si>
  <si>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</si>
  <si>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</si>
  <si>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</si>
  <si>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</si>
  <si>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</si>
  <si>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</si>
  <si>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</si>
  <si>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</si>
  <si>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</si>
  <si>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</si>
  <si>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</si>
  <si>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</si>
  <si>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</si>
  <si>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</si>
  <si>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</si>
  <si>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</si>
  <si>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</si>
  <si>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</si>
  <si>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</si>
  <si>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</si>
  <si>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</si>
  <si>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</si>
  <si>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</si>
  <si>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</si>
  <si>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</si>
  <si>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</si>
  <si>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</si>
  <si>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</si>
  <si>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</si>
  <si>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</si>
  <si>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</si>
  <si>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</si>
  <si>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</si>
  <si>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</si>
  <si>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</si>
  <si>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</si>
  <si>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</si>
  <si>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</si>
  <si>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</si>
  <si>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</si>
  <si>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</si>
  <si>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</si>
  <si>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</si>
  <si>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</si>
  <si>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</si>
  <si>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</si>
  <si>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</si>
  <si>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</si>
  <si>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</si>
  <si>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</si>
  <si>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</si>
  <si>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</si>
  <si>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</si>
  <si>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</si>
  <si>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</si>
  <si>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</si>
  <si>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</si>
  <si>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</si>
  <si>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</si>
  <si>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</si>
  <si>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</si>
  <si>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</si>
  <si>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</si>
  <si>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</si>
  <si>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</si>
  <si>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</si>
  <si>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</si>
  <si>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</si>
  <si>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</si>
  <si>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</si>
  <si>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</si>
  <si>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</si>
  <si>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</si>
  <si>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</si>
  <si>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</si>
  <si>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</si>
  <si>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</si>
  <si>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</si>
  <si>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</si>
  <si>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</si>
  <si>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</si>
  <si>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</si>
  <si>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</si>
  <si>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</si>
  <si>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</si>
  <si>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</si>
  <si>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</si>
  <si>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</si>
  <si>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</si>
  <si>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</si>
  <si>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</si>
  <si>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</si>
  <si>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</si>
  <si>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</si>
  <si>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</si>
  <si>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</si>
  <si>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</si>
  <si>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</si>
  <si>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</si>
  <si>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</si>
  <si>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</si>
  <si>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</si>
  <si>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</si>
  <si>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</si>
  <si>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</si>
  <si>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</si>
  <si>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</si>
  <si>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</si>
  <si>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</si>
  <si>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</si>
  <si>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</si>
  <si>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</si>
  <si>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</si>
  <si>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</si>
  <si>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</si>
  <si>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</si>
  <si>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</si>
  <si>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</si>
  <si>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</si>
  <si>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</si>
  <si>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</si>
  <si>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</si>
  <si>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</si>
  <si>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</si>
  <si>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</si>
  <si>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</si>
  <si>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</si>
  <si>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</si>
  <si>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</si>
  <si>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</si>
  <si>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</si>
  <si>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</si>
  <si>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</si>
  <si>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</si>
  <si>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</si>
  <si>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</si>
  <si>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</si>
  <si>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</si>
  <si>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</si>
  <si>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</si>
  <si>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</si>
  <si>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</si>
  <si>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</si>
  <si>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</si>
  <si>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</si>
  <si>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</si>
  <si>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</si>
  <si>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</si>
  <si>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</si>
  <si>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</si>
  <si>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</si>
  <si>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</si>
  <si>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</si>
  <si>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</si>
  <si>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</si>
  <si>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</si>
  <si>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</si>
  <si>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</si>
  <si>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</si>
  <si>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</si>
  <si>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</si>
  <si>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</si>
  <si>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</si>
  <si>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</si>
  <si>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</si>
  <si>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</si>
  <si>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</si>
  <si>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</si>
  <si>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</si>
  <si>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</si>
  <si>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</si>
  <si>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</si>
  <si>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</si>
  <si>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</si>
  <si>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</si>
  <si>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</si>
  <si>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</si>
  <si>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</si>
  <si>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</si>
  <si>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</si>
  <si>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</si>
  <si>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</si>
  <si>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</si>
  <si>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</si>
  <si>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</si>
  <si>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</si>
  <si>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</si>
  <si>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</si>
  <si>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</si>
  <si>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</si>
  <si>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</si>
  <si>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</si>
  <si>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</si>
  <si>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</si>
  <si>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</si>
  <si>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</si>
  <si>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</si>
  <si>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</si>
  <si>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</si>
  <si>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</si>
  <si>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</si>
  <si>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</si>
  <si>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</si>
  <si>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</si>
  <si>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</si>
  <si>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</si>
  <si>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</si>
  <si>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</si>
  <si>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</si>
  <si>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</si>
  <si>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</si>
  <si>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</si>
  <si>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</si>
  <si>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</si>
  <si>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</si>
  <si>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</si>
  <si>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</si>
  <si>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</si>
  <si>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</si>
  <si>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</si>
  <si>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</si>
  <si>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</si>
  <si>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</si>
  <si>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</si>
  <si>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</si>
  <si>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</si>
  <si>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</si>
  <si>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</si>
  <si>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</si>
  <si>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</si>
  <si>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</si>
  <si>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</si>
  <si>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</si>
  <si>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</si>
  <si>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</si>
  <si>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</si>
  <si>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</si>
  <si>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</si>
  <si>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</si>
  <si>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</si>
  <si>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</si>
  <si>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</si>
  <si>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</si>
  <si>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</si>
  <si>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</si>
  <si>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</si>
  <si>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</si>
  <si>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</si>
  <si>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</si>
  <si>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</si>
  <si>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</si>
  <si>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</si>
  <si>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</si>
  <si>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</si>
  <si>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</si>
  <si>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</si>
  <si>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</si>
  <si>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</si>
  <si>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</si>
  <si>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</si>
  <si>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</si>
  <si>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</si>
  <si>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</si>
  <si>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</si>
  <si>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</si>
  <si>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</si>
  <si>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</si>
  <si>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</si>
  <si>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</si>
  <si>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</si>
  <si>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</si>
  <si>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</si>
  <si>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</si>
  <si>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</si>
  <si>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</si>
  <si>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</si>
  <si>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</si>
  <si>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</si>
  <si>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</si>
  <si>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</si>
  <si>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</si>
  <si>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</si>
  <si>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</si>
  <si>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</si>
  <si>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</si>
  <si>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</si>
  <si>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</si>
  <si>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</si>
  <si>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</si>
  <si>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</si>
  <si>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</si>
  <si>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</si>
  <si>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</si>
  <si>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</si>
  <si>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</si>
  <si>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</si>
  <si>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</si>
  <si>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</si>
  <si>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</si>
  <si>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</si>
  <si>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</si>
  <si>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</si>
  <si>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</si>
  <si>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</si>
  <si>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</si>
  <si>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</si>
  <si>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</si>
  <si>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</si>
  <si>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</si>
  <si>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</si>
  <si>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</si>
  <si>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</si>
  <si>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</si>
  <si>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</si>
  <si>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</si>
  <si>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</si>
  <si>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</si>
  <si>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</si>
  <si>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</si>
  <si>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</si>
  <si>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</si>
  <si>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</si>
  <si>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</si>
  <si>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</si>
  <si>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</si>
  <si>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</si>
  <si>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</si>
  <si>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</si>
  <si>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</si>
  <si>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</si>
  <si>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</si>
  <si>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</si>
  <si>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</si>
  <si>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</si>
  <si>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</si>
  <si>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</si>
  <si>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</si>
  <si>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</si>
  <si>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</si>
  <si>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</si>
  <si>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</si>
  <si>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</si>
  <si>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</si>
  <si>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</si>
  <si>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</si>
  <si>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</si>
  <si>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</si>
  <si>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</si>
  <si>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</si>
  <si>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</si>
  <si>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</si>
  <si>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</si>
  <si>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</si>
  <si>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</si>
  <si>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</si>
  <si>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</si>
  <si>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</si>
  <si>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</si>
  <si>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</si>
  <si>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</si>
  <si>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</si>
  <si>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</si>
  <si>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</si>
  <si>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</si>
  <si>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</si>
  <si>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</si>
  <si>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</si>
  <si>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</si>
  <si>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</si>
  <si>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</si>
  <si>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</si>
  <si>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</si>
  <si>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</si>
  <si>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</si>
  <si>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</si>
  <si>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</si>
  <si>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</si>
  <si>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</si>
  <si>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</si>
  <si>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</si>
  <si>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</si>
  <si>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</si>
  <si>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</si>
  <si>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</si>
  <si>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</si>
  <si>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</si>
  <si>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</si>
  <si>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</si>
  <si>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</si>
  <si>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</si>
  <si>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</si>
  <si>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</si>
  <si>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</si>
  <si>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</si>
  <si>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</si>
  <si>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</si>
  <si>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</si>
  <si>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</si>
  <si>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</si>
  <si>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</si>
  <si>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</si>
  <si>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</si>
  <si>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</si>
  <si>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</si>
  <si>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</si>
  <si>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</si>
  <si>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</si>
  <si>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</si>
  <si>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</si>
  <si>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</si>
  <si>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</si>
  <si>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</si>
  <si>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</si>
  <si>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</si>
  <si>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</si>
  <si>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</si>
  <si>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</si>
  <si>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</si>
  <si>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</si>
  <si>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</si>
  <si>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</si>
  <si>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</si>
  <si>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</si>
  <si>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</si>
  <si>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</si>
  <si>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</si>
  <si>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</si>
  <si>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</si>
  <si>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</si>
  <si>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</si>
  <si>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</si>
  <si>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</si>
  <si>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</si>
  <si>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</si>
  <si>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</si>
  <si>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</si>
  <si>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</si>
  <si>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</si>
  <si>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</si>
  <si>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</si>
  <si>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</si>
  <si>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</si>
  <si>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</si>
  <si>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</si>
  <si>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</si>
  <si>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</si>
  <si>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</si>
  <si>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</si>
  <si>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</si>
  <si>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</si>
  <si>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</si>
  <si>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</si>
  <si>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</si>
  <si>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</si>
  <si>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</si>
  <si>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</si>
  <si>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</si>
  <si>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</si>
  <si>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</si>
  <si>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</si>
  <si>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</si>
  <si>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</si>
  <si>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</si>
  <si>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</si>
  <si>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</si>
  <si>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</si>
  <si>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</si>
  <si>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</si>
  <si>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</si>
  <si>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</si>
  <si>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</si>
  <si>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</si>
  <si>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</si>
  <si>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</si>
  <si>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</si>
  <si>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</si>
  <si>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</si>
  <si>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</si>
  <si>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</si>
  <si>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</si>
  <si>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</si>
  <si>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</si>
  <si>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</si>
  <si>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</si>
  <si>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</si>
  <si>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</si>
  <si>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</si>
  <si>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</si>
  <si>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</si>
  <si>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</si>
  <si>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</si>
  <si>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</si>
  <si>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</si>
  <si>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</si>
  <si>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</si>
  <si>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</si>
  <si>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</si>
  <si>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</si>
  <si>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</si>
  <si>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</si>
  <si>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</si>
  <si>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</si>
  <si>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</si>
  <si>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</si>
  <si>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</si>
  <si>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</si>
  <si>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</si>
  <si>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</si>
  <si>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</si>
  <si>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</si>
  <si>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</si>
  <si>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</si>
  <si>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</si>
  <si>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</si>
  <si>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</si>
  <si>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</si>
  <si>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</si>
  <si>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</si>
  <si>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</si>
  <si>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</si>
  <si>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</si>
  <si>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</si>
  <si>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</si>
  <si>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</si>
  <si>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</si>
  <si>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</si>
  <si>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</si>
  <si>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</si>
  <si>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</si>
  <si>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</si>
  <si>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</si>
  <si>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</si>
  <si>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</si>
  <si>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</si>
  <si>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</si>
  <si>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</si>
  <si>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</si>
  <si>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</si>
  <si>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</si>
  <si>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</si>
  <si>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</si>
  <si>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</si>
  <si>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</si>
  <si>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</si>
  <si>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</si>
  <si>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</si>
  <si>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</si>
  <si>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</si>
  <si>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</si>
  <si>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</si>
  <si>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</si>
  <si>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</si>
  <si>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</si>
  <si>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</si>
  <si>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</si>
  <si>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</si>
  <si>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</si>
  <si>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</si>
  <si>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</si>
  <si>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</si>
  <si>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</si>
  <si>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</si>
  <si>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</si>
  <si>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</si>
  <si>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</si>
  <si>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</si>
  <si>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</si>
  <si>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</si>
  <si>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</si>
  <si>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</si>
  <si>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</si>
  <si>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</si>
  <si>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</si>
  <si>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</si>
  <si>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</si>
  <si>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</si>
  <si>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</si>
  <si>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</si>
  <si>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</si>
  <si>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</si>
  <si>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</si>
  <si>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</si>
  <si>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</si>
  <si>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</si>
  <si>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</si>
  <si>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</si>
  <si>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</si>
  <si>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</si>
  <si>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</si>
  <si>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</si>
  <si>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</si>
  <si>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</si>
  <si>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</si>
  <si>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</si>
  <si>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</si>
  <si>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</si>
  <si>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</si>
  <si>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</si>
  <si>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</si>
  <si>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</si>
  <si>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</si>
  <si>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</si>
  <si>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</si>
  <si>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</si>
  <si>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</si>
  <si>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</si>
  <si>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</si>
  <si>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</si>
  <si>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</si>
  <si>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</si>
  <si>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</si>
  <si>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</si>
  <si>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</si>
  <si>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</si>
  <si>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</si>
  <si>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</si>
  <si>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</si>
  <si>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</si>
  <si>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</si>
  <si>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</si>
  <si>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</si>
  <si>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</si>
  <si>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</si>
  <si>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</si>
  <si>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</si>
  <si>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</si>
  <si>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</si>
  <si>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</si>
  <si>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</si>
  <si>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</si>
  <si>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</si>
  <si>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</si>
  <si>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</si>
  <si>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</si>
  <si>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</si>
  <si>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</si>
  <si>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</si>
  <si>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</si>
  <si>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</si>
  <si>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</si>
  <si>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</si>
  <si>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</si>
  <si>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</si>
  <si>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</si>
  <si>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</si>
  <si>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</si>
  <si>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</si>
  <si>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</si>
  <si>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</si>
  <si>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</si>
  <si>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</si>
  <si>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</si>
  <si>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</si>
  <si>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</si>
  <si>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</si>
  <si>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</si>
  <si>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</si>
  <si>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</si>
  <si>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</si>
  <si>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</si>
  <si>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</si>
  <si>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</si>
  <si>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</si>
  <si>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</si>
  <si>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</si>
  <si>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</si>
  <si>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</si>
  <si>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</si>
  <si>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</si>
  <si>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</si>
  <si>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</si>
  <si>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</si>
  <si>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</si>
  <si>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</si>
  <si>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</si>
  <si>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</si>
  <si>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</si>
  <si>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</si>
  <si>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</si>
  <si>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</si>
  <si>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</si>
  <si>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</si>
  <si>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</si>
  <si>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</si>
  <si>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</si>
  <si>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</si>
  <si>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</si>
  <si>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</si>
  <si>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</si>
  <si>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</si>
  <si>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</si>
  <si>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</si>
  <si>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</si>
  <si>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</si>
  <si>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</si>
  <si>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</si>
  <si>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</si>
  <si>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</si>
  <si>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</si>
  <si>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</si>
  <si>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</si>
  <si>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</si>
  <si>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</si>
  <si>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</si>
  <si>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</si>
  <si>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</si>
  <si>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</si>
  <si>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</si>
  <si>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</si>
  <si>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</si>
  <si>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</si>
  <si>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</si>
  <si>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</si>
  <si>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</si>
  <si>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</si>
  <si>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</si>
  <si>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</si>
  <si>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</si>
  <si>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</si>
  <si>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</si>
  <si>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</si>
  <si>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</si>
  <si>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</si>
  <si>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</si>
  <si>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</si>
  <si>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</si>
  <si>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</si>
  <si>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</si>
  <si>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</si>
  <si>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</si>
  <si>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</si>
  <si>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</si>
  <si>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</si>
  <si>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</si>
  <si>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</si>
  <si>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</si>
  <si>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</si>
  <si>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</si>
  <si>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</si>
  <si>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</si>
  <si>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</si>
  <si>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</si>
  <si>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</si>
  <si>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</si>
  <si>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</si>
  <si>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</si>
  <si>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</si>
  <si>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</si>
  <si>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</si>
  <si>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</si>
  <si>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</si>
  <si>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</si>
  <si>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</si>
  <si>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</si>
  <si>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</si>
  <si>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</si>
  <si>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</si>
  <si>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</si>
  <si>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</si>
  <si>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</si>
  <si>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</si>
  <si>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</si>
  <si>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</si>
  <si>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</si>
  <si>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</si>
  <si>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</si>
  <si>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</si>
  <si>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</si>
  <si>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</si>
  <si>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</si>
  <si>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</si>
  <si>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</si>
  <si>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</si>
  <si>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</si>
  <si>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</si>
  <si>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</si>
  <si>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</si>
  <si>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</si>
  <si>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</si>
  <si>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</si>
  <si>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</si>
  <si>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</si>
  <si>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</si>
  <si>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</si>
  <si>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</si>
  <si>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</si>
  <si>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</si>
  <si>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</si>
  <si>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</si>
  <si>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</si>
  <si>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</si>
  <si>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</si>
  <si>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</si>
  <si>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</si>
  <si>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</si>
  <si>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</si>
  <si>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</si>
  <si>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</si>
  <si>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</si>
  <si>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</si>
  <si>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</si>
  <si>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</si>
  <si>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</si>
  <si>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</si>
  <si>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</si>
  <si>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</si>
  <si>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</si>
  <si>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</si>
  <si>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</si>
  <si>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</si>
  <si>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</si>
  <si>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</si>
  <si>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</si>
  <si>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</si>
  <si>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</si>
  <si>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</si>
  <si>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</si>
  <si>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</si>
  <si>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</si>
  <si>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</si>
  <si>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</si>
  <si>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</si>
  <si>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</si>
  <si>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</si>
  <si>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</si>
  <si>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</si>
  <si>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</si>
  <si>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</si>
  <si>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</si>
  <si>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</si>
  <si>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</si>
  <si>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</si>
  <si>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</si>
  <si>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</si>
  <si>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</si>
  <si>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</si>
  <si>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</si>
  <si>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</si>
  <si>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</si>
  <si>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</si>
  <si>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</si>
  <si>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</si>
  <si>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</si>
  <si>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</si>
  <si>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</si>
  <si>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</si>
  <si>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</si>
  <si>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</si>
  <si>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</si>
  <si>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</si>
  <si>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</si>
  <si>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</si>
  <si>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</si>
  <si>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</si>
  <si>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</si>
  <si>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</si>
  <si>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</si>
  <si>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</si>
  <si>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</si>
  <si>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</si>
  <si>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</si>
  <si>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</si>
  <si>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</si>
  <si>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</si>
  <si>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</si>
  <si>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</si>
  <si>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</si>
  <si>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</si>
  <si>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</si>
  <si>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</si>
  <si>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</si>
  <si>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</si>
  <si>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</si>
  <si>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</si>
  <si>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</si>
  <si>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</si>
  <si>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</si>
  <si>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</si>
  <si>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</si>
  <si>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</si>
  <si>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</si>
  <si>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</si>
  <si>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</si>
  <si>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</si>
  <si>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</si>
  <si>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</si>
  <si>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</si>
  <si>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</si>
  <si>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</si>
  <si>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</si>
  <si>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</si>
  <si>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</si>
  <si>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</si>
  <si>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</si>
  <si>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</si>
  <si>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</si>
  <si>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</si>
  <si>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</si>
  <si>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</si>
  <si>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</si>
  <si>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</si>
  <si>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</si>
  <si>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</si>
  <si>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</si>
  <si>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</si>
  <si>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</si>
  <si>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</si>
  <si>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</si>
  <si>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</si>
  <si>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</si>
  <si>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</si>
  <si>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</si>
  <si>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</si>
  <si>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</si>
  <si>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</si>
  <si>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</si>
  <si>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</si>
  <si>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</si>
  <si>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</si>
  <si>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</si>
  <si>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</si>
  <si>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</si>
  <si>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</si>
  <si>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</si>
  <si>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</si>
  <si>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</si>
  <si>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</si>
  <si>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</si>
  <si>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</si>
  <si>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</si>
  <si>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</si>
  <si>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</si>
  <si>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</si>
  <si>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</si>
  <si>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</si>
  <si>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</si>
  <si>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</si>
  <si>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</si>
  <si>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</si>
  <si>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</si>
  <si>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</si>
  <si>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</si>
  <si>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</si>
  <si>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</si>
  <si>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</si>
  <si>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</si>
  <si>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</si>
  <si>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</si>
  <si>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</si>
  <si>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</si>
  <si>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</si>
  <si>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</si>
  <si>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</si>
  <si>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</si>
  <si>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</si>
  <si>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</si>
  <si>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</si>
  <si>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</si>
  <si>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</si>
  <si>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</si>
  <si>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</si>
  <si>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</si>
  <si>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</si>
  <si>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</si>
  <si>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</si>
  <si>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</si>
  <si>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</si>
  <si>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</si>
  <si>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</si>
  <si>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</si>
  <si>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</si>
  <si>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</si>
  <si>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</si>
  <si>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</si>
  <si>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</si>
  <si>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</si>
  <si>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</si>
  <si>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</si>
  <si>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</si>
  <si>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</si>
  <si>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</si>
  <si>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</si>
  <si>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</si>
  <si>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</si>
  <si>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</si>
  <si>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</si>
  <si>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</si>
  <si>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</si>
  <si>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</si>
  <si>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</si>
  <si>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</si>
  <si>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</si>
  <si>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</si>
  <si>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</si>
  <si>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</si>
  <si>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</si>
  <si>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</si>
  <si>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</si>
  <si>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</si>
  <si>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</si>
  <si>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</si>
  <si>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</si>
  <si>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</si>
  <si>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</si>
  <si>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</si>
  <si>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</si>
  <si>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</si>
  <si>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</si>
  <si>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</si>
  <si>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</si>
  <si>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</si>
  <si>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</si>
  <si>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</si>
  <si>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</si>
  <si>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</si>
  <si>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</si>
  <si>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</si>
  <si>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</si>
  <si>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</si>
  <si>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</si>
  <si>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</si>
  <si>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</si>
  <si>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</si>
  <si>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</si>
  <si>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</si>
  <si>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</si>
  <si>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</si>
  <si>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</si>
  <si>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</si>
  <si>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</si>
  <si>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</si>
  <si>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</si>
  <si>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</si>
  <si>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</si>
  <si>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</si>
  <si>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</si>
  <si>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</si>
  <si>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</si>
  <si>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</si>
  <si>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</si>
  <si>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</si>
  <si>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</si>
  <si>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</si>
  <si>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</si>
  <si>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</si>
  <si>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</si>
  <si>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</si>
  <si>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</si>
  <si>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</si>
  <si>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</si>
  <si>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</si>
  <si>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</si>
  <si>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</si>
  <si>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</si>
  <si>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</si>
  <si>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</si>
  <si>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</si>
  <si>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</si>
  <si>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</si>
  <si>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</si>
  <si>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</si>
  <si>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</si>
  <si>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</si>
  <si>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</si>
  <si>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</si>
  <si>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</si>
  <si>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</si>
  <si>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</si>
  <si>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</si>
  <si>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</si>
  <si>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</si>
  <si>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</si>
  <si>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</si>
  <si>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</si>
  <si>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</si>
  <si>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</si>
  <si>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</si>
  <si>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</si>
  <si>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</si>
  <si>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</si>
  <si>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</si>
  <si>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</si>
  <si>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</si>
  <si>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</si>
  <si>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</si>
  <si>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</si>
  <si>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</si>
  <si>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</si>
  <si>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</si>
  <si>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</si>
  <si>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</si>
  <si>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</si>
  <si>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</si>
  <si>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</si>
  <si>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</si>
  <si>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</si>
  <si>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</si>
  <si>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</si>
  <si>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</si>
  <si>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</si>
  <si>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</si>
  <si>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</si>
  <si>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</si>
  <si>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</si>
  <si>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</si>
  <si>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</si>
  <si>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</si>
  <si>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</si>
  <si>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</si>
  <si>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</si>
  <si>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</si>
  <si>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</si>
  <si>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</si>
  <si>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</si>
  <si>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</si>
  <si>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</si>
  <si>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</si>
  <si>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</si>
  <si>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</si>
  <si>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</si>
  <si>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</si>
  <si>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</si>
  <si>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</si>
  <si>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</si>
  <si>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</si>
  <si>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</si>
  <si>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</si>
  <si>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</si>
  <si>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</si>
  <si>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</si>
  <si>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</si>
  <si>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</si>
  <si>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</si>
  <si>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</si>
  <si>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</si>
  <si>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</si>
  <si>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</si>
  <si>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</si>
  <si>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</si>
  <si>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</si>
  <si>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</si>
  <si>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</si>
  <si>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</si>
  <si>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</si>
  <si>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</si>
  <si>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</si>
  <si>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</si>
  <si>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</si>
  <si>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</si>
  <si>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</si>
  <si>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</si>
  <si>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</si>
  <si>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</si>
  <si>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</si>
  <si>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</si>
  <si>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</si>
  <si>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</si>
  <si>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</si>
  <si>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</si>
  <si>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</si>
  <si>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</si>
  <si>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</si>
  <si>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</si>
  <si>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</si>
  <si>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</si>
  <si>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</si>
  <si>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</si>
  <si>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</si>
  <si>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</si>
  <si>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</si>
  <si>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</si>
  <si>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</si>
  <si>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</si>
  <si>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</si>
  <si>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</si>
  <si>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</si>
  <si>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</si>
  <si>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</si>
  <si>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</si>
  <si>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</si>
  <si>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</si>
  <si>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</si>
  <si>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</si>
  <si>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</si>
  <si>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</si>
  <si>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</si>
  <si>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</si>
  <si>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</si>
  <si>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</si>
  <si>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</si>
  <si>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</si>
  <si>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</si>
  <si>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</si>
  <si>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</si>
  <si>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</si>
  <si>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</si>
  <si>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</si>
  <si>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</si>
  <si>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</si>
  <si>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</si>
  <si>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</si>
  <si>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</si>
  <si>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</si>
  <si>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</si>
  <si>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</si>
  <si>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</si>
  <si>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</si>
  <si>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</si>
  <si>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</si>
  <si>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</si>
  <si>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</si>
  <si>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</si>
  <si>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</si>
  <si>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</si>
  <si>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</si>
  <si>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</si>
  <si>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</si>
  <si>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</si>
  <si>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</si>
  <si>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</si>
  <si>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</si>
  <si>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</si>
  <si>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</si>
  <si>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</si>
  <si>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</si>
  <si>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</si>
  <si>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</si>
  <si>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</si>
  <si>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</si>
  <si>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</si>
  <si>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</si>
  <si>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</si>
  <si>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</si>
  <si>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</si>
  <si>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</si>
  <si>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</si>
  <si>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</si>
  <si>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</si>
  <si>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</si>
  <si>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</si>
  <si>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</si>
  <si>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</si>
  <si>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</si>
  <si>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</si>
  <si>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</si>
  <si>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</si>
  <si>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</si>
  <si>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</si>
  <si>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</si>
  <si>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</si>
  <si>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</si>
  <si>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</si>
  <si>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</si>
  <si>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</si>
  <si>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</si>
  <si>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</si>
  <si>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</si>
  <si>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</si>
  <si>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</si>
  <si>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</si>
  <si>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</si>
  <si>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</si>
  <si>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</si>
  <si>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</si>
  <si>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</si>
  <si>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</si>
  <si>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</si>
  <si>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</si>
  <si>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</si>
  <si>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</si>
  <si>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</si>
  <si>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</si>
  <si>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</si>
  <si>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</si>
  <si>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</si>
  <si>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</si>
  <si>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</si>
  <si>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</si>
  <si>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</si>
  <si>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</si>
  <si>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</si>
  <si>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</si>
  <si>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</si>
  <si>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</si>
  <si>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</si>
  <si>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</si>
  <si>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</si>
  <si>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</si>
  <si>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</si>
  <si>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</si>
  <si>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</si>
  <si>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</si>
  <si>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</si>
  <si>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</si>
  <si>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</si>
  <si>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</si>
  <si>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</si>
  <si>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</si>
  <si>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</si>
  <si>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</si>
  <si>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</si>
  <si>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</si>
  <si>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</si>
  <si>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</si>
  <si>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</si>
  <si>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</si>
  <si>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</si>
  <si>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</si>
  <si>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</si>
  <si>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</si>
  <si>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</si>
  <si>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</si>
  <si>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</si>
  <si>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</si>
  <si>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</si>
  <si>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</si>
  <si>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</si>
  <si>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</si>
  <si>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</si>
  <si>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</si>
  <si>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</si>
  <si>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</si>
  <si>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</si>
  <si>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</si>
  <si>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</si>
  <si>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</si>
  <si>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</si>
  <si>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</si>
  <si>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</si>
  <si>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</si>
  <si>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</si>
  <si>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</si>
  <si>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</si>
  <si>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</si>
  <si>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</si>
  <si>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</si>
  <si>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</si>
  <si>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</si>
  <si>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</si>
  <si>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</si>
  <si>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</si>
  <si>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</si>
  <si>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</si>
  <si>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</si>
  <si>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</si>
  <si>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</si>
  <si>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</si>
  <si>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</si>
  <si>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</si>
  <si>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</si>
  <si>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</si>
  <si>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</si>
  <si>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</si>
  <si>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</si>
  <si>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</si>
  <si>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</si>
  <si>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</si>
  <si>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</si>
  <si>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</si>
  <si>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</si>
  <si>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</si>
  <si>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</si>
  <si>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</si>
  <si>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</si>
  <si>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</si>
  <si>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</si>
  <si>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</si>
  <si>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</si>
  <si>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</si>
  <si>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</si>
  <si>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</si>
  <si>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</si>
  <si>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</si>
  <si>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</si>
  <si>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</si>
  <si>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</si>
  <si>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</si>
  <si>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</si>
  <si>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</si>
  <si>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</si>
  <si>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</si>
  <si>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</si>
  <si>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</si>
  <si>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</si>
  <si>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</si>
  <si>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</si>
  <si>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</si>
  <si>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</si>
  <si>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</si>
  <si>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</si>
  <si>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</si>
  <si>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</si>
  <si>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</si>
  <si>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</si>
  <si>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</si>
  <si>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</si>
  <si>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</si>
  <si>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</si>
  <si>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</si>
  <si>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</si>
  <si>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</si>
  <si>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</si>
  <si>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</si>
  <si>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</si>
  <si>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</si>
  <si>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</si>
  <si>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</si>
  <si>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</si>
  <si>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</si>
  <si>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</si>
  <si>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</si>
  <si>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</si>
  <si>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</si>
  <si>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</si>
  <si>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</si>
  <si>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</si>
  <si>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</si>
  <si>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</si>
  <si>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</si>
  <si>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</si>
  <si>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</si>
  <si>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</si>
  <si>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</si>
  <si>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</si>
  <si>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</si>
  <si>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</si>
  <si>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</si>
  <si>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</si>
  <si>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</si>
  <si>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</si>
  <si>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</si>
  <si>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</si>
  <si>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</si>
  <si>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</si>
  <si>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</si>
  <si>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</si>
  <si>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</si>
  <si>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</si>
  <si>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</si>
  <si>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</si>
  <si>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</si>
  <si>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</si>
  <si>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</si>
  <si>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</si>
  <si>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</si>
  <si>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</si>
  <si>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</si>
  <si>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</si>
  <si>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</si>
  <si>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</si>
  <si>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</si>
  <si>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</si>
  <si>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</si>
  <si>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</si>
  <si>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</si>
  <si>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</si>
  <si>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</si>
  <si>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</si>
  <si>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</si>
  <si>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</si>
  <si>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</si>
  <si>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</si>
  <si>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</si>
  <si>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</si>
  <si>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</si>
  <si>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</si>
  <si>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</si>
  <si>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</si>
  <si>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</si>
  <si>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</si>
  <si>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</si>
  <si>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</si>
  <si>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</si>
  <si>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</si>
  <si>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</si>
  <si>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</si>
  <si>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</si>
  <si>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</si>
  <si>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</si>
  <si>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</si>
  <si>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</si>
  <si>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</si>
  <si>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</si>
  <si>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</si>
  <si>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</si>
  <si>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</si>
  <si>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</si>
  <si>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</si>
  <si>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</si>
  <si>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</si>
  <si>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</si>
  <si>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</si>
  <si>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</si>
  <si>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</si>
  <si>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</si>
  <si>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</si>
  <si>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</si>
  <si>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</si>
  <si>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</si>
  <si>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</si>
  <si>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</si>
  <si>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</si>
  <si>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</si>
  <si>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</si>
  <si>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</si>
  <si>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</si>
  <si>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</si>
  <si>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</si>
  <si>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</si>
  <si>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</si>
  <si>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</si>
  <si>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</si>
  <si>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</si>
  <si>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</si>
  <si>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</si>
  <si>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</si>
  <si>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</si>
  <si>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</si>
  <si>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</si>
  <si>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</si>
  <si>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</si>
  <si>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</si>
  <si>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</si>
  <si>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</si>
  <si>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</si>
  <si>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</si>
  <si>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</si>
  <si>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</si>
  <si>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</si>
  <si>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</si>
  <si>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</si>
  <si>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</si>
  <si>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</si>
  <si>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</si>
  <si>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</si>
  <si>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</si>
  <si>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</si>
  <si>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</si>
  <si>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</si>
  <si>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</si>
  <si>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</si>
  <si>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</si>
  <si>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</si>
  <si>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</si>
  <si>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</si>
  <si>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</si>
  <si>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</si>
  <si>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</si>
  <si>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</si>
  <si>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</si>
  <si>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</si>
  <si>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</si>
  <si>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</si>
  <si>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</si>
  <si>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</si>
  <si>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</si>
  <si>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</si>
  <si>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</si>
  <si>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</si>
  <si>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</si>
  <si>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</si>
  <si>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</si>
  <si>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</si>
  <si>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</si>
  <si>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</si>
  <si>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</si>
  <si>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</si>
  <si>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</si>
  <si>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</si>
  <si>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</si>
  <si>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</si>
  <si>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</si>
  <si>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</si>
  <si>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</si>
  <si>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</si>
  <si>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</si>
  <si>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</si>
  <si>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</si>
  <si>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</si>
  <si>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</si>
  <si>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</si>
  <si>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</si>
  <si>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</si>
  <si>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</si>
  <si>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</si>
  <si>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</si>
  <si>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</si>
  <si>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</si>
  <si>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</si>
  <si>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</si>
  <si>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</si>
  <si>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</si>
  <si>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</si>
  <si>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</si>
  <si>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</si>
  <si>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</si>
  <si>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</si>
  <si>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</si>
  <si>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</si>
  <si>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</si>
  <si>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</si>
  <si>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</si>
  <si>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</si>
  <si>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</si>
  <si>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</si>
  <si>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</si>
  <si>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</si>
  <si>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</si>
  <si>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</si>
  <si>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</si>
  <si>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</si>
  <si>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</si>
  <si>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</si>
  <si>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</si>
  <si>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</si>
  <si>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</si>
  <si>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</si>
  <si>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</si>
  <si>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</si>
  <si>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</si>
  <si>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</si>
  <si>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</si>
  <si>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</si>
  <si>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</si>
  <si>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</si>
  <si>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</si>
  <si>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</si>
  <si>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</si>
  <si>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</si>
  <si>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</si>
  <si>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</si>
  <si>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</si>
  <si>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</si>
  <si>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</si>
  <si>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</si>
  <si>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</si>
  <si>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</si>
  <si>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</si>
  <si>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</si>
  <si>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</si>
  <si>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</si>
  <si>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</si>
  <si>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</si>
  <si>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</si>
  <si>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</si>
  <si>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</si>
  <si>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</si>
  <si>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</si>
  <si>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</si>
  <si>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</si>
  <si>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</si>
  <si>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</si>
  <si>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</si>
  <si>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</si>
  <si>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</si>
  <si>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</si>
  <si>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</si>
  <si>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</si>
  <si>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</si>
  <si>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</si>
  <si>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</si>
  <si>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</si>
  <si>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</si>
  <si>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</si>
  <si>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</si>
  <si>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</si>
  <si>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</si>
  <si>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</si>
  <si>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</si>
  <si>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</si>
  <si>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</si>
  <si>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</si>
  <si>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</si>
  <si>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</si>
  <si>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</si>
  <si>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</si>
  <si>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</si>
  <si>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</si>
  <si>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</si>
  <si>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</si>
  <si>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</si>
  <si>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</si>
  <si>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</si>
  <si>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</si>
  <si>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</si>
  <si>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</si>
  <si>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</si>
  <si>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</si>
  <si>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</si>
  <si>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</si>
  <si>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</si>
  <si>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</si>
  <si>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</si>
  <si>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</si>
  <si>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</si>
  <si>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</si>
  <si>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</si>
  <si>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</si>
  <si>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</si>
  <si>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</si>
  <si>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</si>
  <si>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</si>
  <si>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</si>
  <si>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</si>
  <si>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</si>
  <si>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</si>
  <si>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</si>
  <si>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</si>
  <si>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</si>
  <si>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</si>
  <si>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</si>
  <si>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</si>
  <si>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</si>
  <si>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</si>
  <si>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</si>
  <si>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</si>
  <si>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</si>
  <si>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</si>
  <si>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</si>
  <si>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</si>
  <si>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</si>
  <si>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</si>
  <si>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</si>
  <si>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</si>
  <si>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</si>
  <si>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</si>
  <si>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</si>
  <si>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</si>
  <si>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</si>
  <si>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</si>
  <si>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</si>
  <si>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</si>
  <si>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</si>
  <si>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</si>
  <si>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</si>
  <si>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</si>
  <si>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</si>
  <si>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</si>
  <si>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</si>
  <si>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</si>
  <si>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</si>
  <si>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</si>
  <si>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</si>
  <si>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</si>
  <si>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</si>
  <si>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</si>
  <si>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</si>
  <si>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</si>
  <si>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</si>
  <si>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</si>
  <si>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</si>
  <si>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</si>
  <si>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</si>
  <si>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</si>
  <si>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</si>
  <si>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</si>
  <si>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</si>
  <si>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</si>
  <si>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</si>
  <si>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</si>
  <si>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</si>
  <si>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</si>
  <si>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</si>
  <si>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</si>
  <si>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</si>
  <si>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</si>
  <si>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</si>
  <si>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</si>
  <si>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</si>
  <si>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</si>
  <si>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</si>
  <si>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</si>
  <si>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</si>
  <si>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</si>
  <si>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</si>
  <si>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</si>
  <si>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</si>
  <si>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</si>
  <si>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</si>
  <si>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</si>
  <si>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</si>
  <si>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</si>
  <si>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</si>
  <si>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</si>
  <si>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</si>
  <si>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</si>
  <si>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</si>
  <si>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</si>
  <si>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</si>
  <si>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</si>
  <si>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</si>
  <si>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</si>
  <si>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</si>
  <si>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</si>
  <si>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</si>
  <si>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</si>
  <si>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</si>
  <si>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</si>
  <si>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</si>
  <si>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</si>
  <si>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</si>
  <si>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</si>
  <si>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</si>
  <si>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</si>
  <si>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</si>
  <si>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</si>
  <si>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</si>
  <si>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</si>
  <si>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</si>
  <si>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</si>
  <si>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</si>
  <si>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</si>
  <si>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</si>
  <si>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</si>
  <si>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</si>
  <si>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</si>
  <si>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</si>
  <si>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</si>
  <si>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</si>
  <si>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</si>
  <si>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</si>
  <si>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</si>
  <si>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</si>
  <si>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</si>
  <si>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</si>
  <si>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</si>
  <si>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</si>
  <si>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</si>
  <si>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</si>
  <si>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</si>
  <si>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</si>
  <si>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</si>
  <si>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</si>
  <si>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</si>
  <si>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</si>
  <si>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</si>
  <si>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</si>
  <si>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</si>
  <si>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</si>
  <si>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</si>
  <si>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</si>
  <si>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</si>
  <si>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</si>
  <si>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</si>
  <si>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</si>
  <si>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</si>
  <si>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</si>
  <si>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</si>
  <si>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</si>
  <si>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</si>
  <si>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</si>
  <si>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</si>
  <si>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</si>
  <si>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</si>
  <si>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</si>
  <si>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</si>
  <si>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</si>
  <si>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</si>
  <si>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</si>
  <si>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</si>
  <si>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</si>
  <si>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</si>
  <si>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</si>
  <si>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</si>
  <si>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</si>
  <si>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</si>
  <si>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</si>
  <si>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</si>
  <si>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</si>
  <si>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</si>
  <si>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</si>
  <si>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</si>
  <si>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</si>
  <si>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</si>
  <si>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</si>
  <si>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</si>
  <si>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</si>
  <si>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</si>
  <si>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</si>
  <si>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</si>
  <si>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</si>
  <si>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</si>
  <si>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</si>
  <si>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</si>
  <si>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</si>
  <si>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</si>
  <si>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</si>
  <si>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</si>
  <si>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</si>
  <si>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</si>
  <si>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</si>
  <si>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</si>
  <si>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</si>
  <si>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</si>
  <si>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</si>
  <si>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</si>
  <si>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</si>
  <si>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</si>
  <si>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</si>
  <si>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</si>
  <si>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</si>
  <si>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</si>
  <si>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</si>
  <si>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</si>
  <si>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</si>
  <si>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</si>
  <si>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</si>
  <si>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</si>
  <si>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</si>
  <si>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</si>
  <si>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</si>
  <si>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</si>
  <si>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</si>
  <si>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</si>
  <si>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</si>
  <si>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</si>
  <si>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</si>
  <si>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</si>
  <si>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</si>
  <si>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</si>
  <si>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</si>
  <si>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</si>
  <si>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</si>
  <si>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</si>
  <si>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</si>
  <si>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</si>
  <si>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</si>
  <si>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</si>
  <si>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</si>
  <si>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</si>
  <si>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</si>
  <si>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</si>
  <si>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</si>
  <si>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</si>
  <si>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</si>
  <si>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</si>
  <si>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</si>
  <si>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</si>
  <si>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</si>
  <si>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</si>
  <si>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</si>
  <si>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</si>
  <si>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</si>
  <si>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</si>
  <si>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</si>
  <si>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</si>
  <si>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</si>
  <si>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</si>
  <si>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</si>
  <si>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</si>
  <si>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</si>
  <si>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</si>
  <si>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</si>
  <si>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</si>
  <si>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</si>
  <si>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</si>
  <si>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</si>
  <si>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</si>
  <si>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</si>
  <si>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</si>
  <si>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</si>
  <si>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</si>
  <si>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</si>
  <si>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</si>
  <si>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</si>
  <si>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</si>
  <si>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</si>
  <si>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</si>
  <si>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</si>
  <si>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</si>
  <si>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</si>
  <si>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</si>
  <si>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</si>
  <si>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</si>
  <si>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</si>
  <si>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</si>
  <si>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</si>
  <si>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</si>
  <si>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</si>
  <si>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</si>
  <si>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</si>
  <si>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</si>
  <si>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</si>
  <si>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</si>
  <si>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</si>
  <si>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</si>
  <si>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</si>
  <si>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</si>
  <si>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</si>
  <si>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</si>
  <si>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</si>
  <si>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</si>
  <si>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</si>
  <si>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</si>
  <si>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</si>
  <si>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</si>
  <si>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</si>
  <si>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</si>
  <si>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</si>
  <si>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</si>
  <si>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</si>
  <si>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</si>
  <si>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</si>
  <si>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</si>
  <si>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</si>
  <si>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</si>
  <si>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</si>
  <si>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</si>
  <si>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</si>
  <si>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</si>
  <si>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</si>
  <si>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</si>
  <si>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</si>
  <si>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</si>
  <si>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</si>
  <si>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</si>
  <si>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</si>
  <si>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</si>
  <si>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</si>
  <si>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</si>
  <si>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</si>
  <si>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</si>
  <si>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</si>
  <si>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</si>
  <si>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</si>
  <si>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</si>
  <si>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</si>
  <si>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</si>
  <si>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</si>
  <si>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</si>
  <si>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</si>
  <si>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</si>
  <si>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</si>
  <si>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</si>
  <si>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</si>
  <si>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</si>
  <si>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</si>
  <si>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</si>
  <si>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</si>
  <si>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</si>
  <si>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</si>
  <si>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</si>
  <si>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</si>
  <si>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</si>
  <si>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</si>
  <si>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</si>
  <si>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</si>
  <si>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</si>
  <si>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</si>
  <si>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</si>
  <si>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</si>
  <si>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</si>
  <si>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</si>
  <si>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</si>
  <si>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</si>
  <si>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</si>
  <si>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</si>
  <si>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</si>
  <si>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</si>
  <si>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</si>
  <si>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</si>
  <si>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</si>
  <si>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</si>
  <si>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</si>
  <si>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</si>
  <si>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</si>
  <si>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</si>
  <si>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</si>
  <si>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</si>
  <si>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</si>
  <si>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</si>
  <si>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</si>
  <si>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</si>
  <si>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</si>
  <si>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</si>
  <si>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</si>
  <si>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</si>
  <si>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</si>
  <si>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</si>
  <si>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</si>
  <si>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</si>
  <si>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</si>
  <si>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</si>
  <si>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</si>
  <si>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</si>
  <si>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</si>
  <si>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</si>
  <si>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</si>
  <si>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</si>
  <si>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</si>
  <si>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</si>
  <si>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</si>
  <si>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</si>
  <si>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</si>
  <si>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</si>
  <si>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</si>
  <si>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</si>
  <si>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</si>
  <si>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</si>
  <si>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</si>
  <si>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</si>
  <si>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</si>
  <si>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</si>
  <si>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</si>
  <si>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</si>
  <si>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</si>
  <si>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</si>
  <si>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</si>
  <si>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</si>
  <si>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</si>
  <si>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</si>
  <si>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</si>
  <si>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</si>
  <si>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</si>
  <si>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</si>
  <si>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</si>
  <si>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</si>
  <si>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</si>
  <si>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</si>
  <si>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</si>
  <si>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</si>
  <si>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</si>
  <si>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</si>
  <si>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</si>
  <si>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</si>
  <si>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</si>
  <si>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</si>
  <si>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</si>
  <si>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</si>
  <si>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</si>
  <si>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</si>
  <si>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</si>
  <si>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</si>
  <si>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</si>
  <si>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</si>
  <si>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</si>
  <si>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</si>
  <si>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</si>
  <si>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</si>
  <si>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</si>
  <si>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</si>
  <si>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</si>
  <si>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</si>
  <si>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</si>
  <si>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</si>
  <si>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</si>
  <si>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</si>
  <si>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</si>
  <si>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</si>
  <si>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</si>
  <si>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</si>
  <si>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</si>
  <si>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</si>
  <si>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</si>
  <si>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</si>
  <si>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</si>
  <si>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</si>
  <si>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</si>
  <si>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</si>
  <si>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</si>
  <si>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</si>
  <si>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</si>
  <si>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</si>
  <si>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</si>
  <si>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</si>
  <si>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</si>
  <si>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</si>
  <si>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</si>
  <si>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</si>
  <si>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</si>
  <si>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</si>
  <si>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</si>
  <si>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</si>
  <si>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</si>
  <si>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</si>
  <si>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</si>
  <si>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</si>
  <si>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</si>
  <si>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</si>
  <si>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</si>
  <si>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</si>
  <si>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</si>
  <si>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</si>
  <si>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</si>
  <si>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</si>
  <si>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</si>
  <si>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</si>
  <si>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</si>
  <si>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</si>
  <si>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</si>
  <si>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</si>
  <si>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</si>
  <si>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</si>
  <si>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</si>
  <si>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</si>
  <si>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</si>
  <si>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</si>
  <si>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</si>
  <si>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</si>
  <si>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</si>
  <si>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</si>
  <si>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</si>
  <si>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</si>
  <si>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</si>
  <si>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</si>
  <si>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</si>
  <si>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</si>
  <si>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</si>
  <si>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</si>
  <si>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</si>
  <si>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</si>
  <si>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</si>
  <si>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</si>
  <si>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</si>
  <si>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</si>
  <si>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</si>
  <si>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</si>
  <si>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</si>
  <si>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</si>
  <si>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</si>
  <si>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</si>
  <si>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</si>
  <si>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</si>
  <si>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</si>
  <si>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</si>
  <si>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</si>
  <si>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</si>
  <si>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</si>
  <si>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</si>
  <si>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</si>
  <si>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</si>
  <si>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</si>
  <si>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</si>
  <si>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</si>
  <si>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</si>
  <si>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</si>
  <si>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</si>
  <si>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</si>
  <si>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</si>
  <si>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</si>
  <si>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</si>
  <si>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</si>
  <si>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</si>
  <si>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</si>
  <si>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</si>
  <si>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</si>
  <si>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</si>
  <si>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</si>
  <si>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</si>
  <si>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</si>
  <si>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</si>
  <si>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</si>
  <si>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</si>
  <si>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</si>
  <si>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</si>
  <si>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</si>
  <si>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</si>
  <si>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</si>
  <si>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</si>
  <si>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</si>
  <si>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</si>
  <si>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</si>
  <si>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</si>
  <si>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</si>
  <si>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</si>
  <si>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</si>
  <si>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</si>
  <si>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</si>
  <si>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</si>
  <si>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</si>
  <si>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</si>
  <si>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</si>
  <si>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</si>
  <si>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</si>
  <si>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</si>
  <si>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</si>
  <si>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</si>
  <si>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</si>
  <si>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</si>
  <si>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</si>
  <si>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</si>
  <si>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</si>
  <si>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</si>
  <si>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</si>
  <si>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</si>
  <si>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</si>
  <si>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</si>
  <si>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</si>
  <si>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</si>
  <si>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</si>
  <si>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</si>
  <si>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</si>
  <si>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</si>
  <si>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</si>
  <si>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</si>
  <si>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</si>
  <si>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</si>
  <si>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</si>
  <si>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</si>
  <si>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</si>
  <si>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</si>
  <si>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</si>
  <si>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</si>
  <si>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</si>
  <si>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</si>
  <si>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</si>
  <si>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</si>
  <si>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</si>
  <si>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</si>
  <si>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</si>
  <si>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</si>
  <si>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</si>
  <si>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</si>
  <si>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</si>
  <si>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</si>
  <si>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</si>
  <si>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</si>
  <si>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</si>
  <si>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</si>
  <si>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</si>
  <si>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</si>
  <si>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</si>
  <si>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</si>
  <si>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</si>
  <si>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</si>
  <si>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</si>
  <si>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</si>
  <si>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</si>
  <si>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</si>
  <si>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</si>
  <si>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</si>
  <si>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</si>
  <si>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</si>
  <si>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</si>
  <si>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</si>
  <si>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</si>
  <si>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</si>
  <si>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</si>
  <si>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</si>
  <si>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</si>
  <si>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</si>
  <si>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</si>
  <si>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</si>
  <si>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</si>
  <si>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</si>
  <si>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</si>
  <si>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</si>
  <si>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</si>
  <si>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</si>
  <si>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</si>
  <si>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</si>
  <si>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</si>
  <si>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</si>
  <si>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</si>
  <si>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</si>
  <si>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</si>
  <si>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</si>
  <si>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</si>
  <si>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</si>
  <si>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</si>
  <si>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</si>
  <si>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</si>
  <si>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</si>
  <si>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</si>
  <si>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</si>
  <si>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</si>
  <si>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</si>
  <si>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</si>
  <si>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</si>
  <si>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</si>
  <si>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</si>
  <si>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</si>
  <si>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</si>
  <si>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</si>
  <si>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</si>
  <si>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</si>
  <si>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</si>
  <si>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</si>
  <si>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</si>
  <si>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</si>
  <si>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</si>
  <si>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</si>
  <si>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</si>
  <si>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</si>
  <si>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</si>
  <si>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</si>
  <si>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</si>
  <si>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</si>
  <si>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</si>
  <si>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</si>
  <si>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</si>
  <si>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</si>
  <si>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</si>
  <si>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</si>
  <si>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</si>
  <si>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</si>
  <si>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</si>
  <si>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</si>
  <si>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</si>
  <si>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</si>
  <si>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</si>
  <si>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</si>
  <si>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</si>
  <si>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</si>
  <si>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</si>
  <si>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</si>
  <si>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</si>
  <si>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</si>
  <si>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</si>
  <si>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</si>
  <si>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</si>
  <si>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</si>
  <si>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</si>
  <si>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</si>
  <si>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</si>
  <si>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</si>
  <si>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</si>
  <si>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</si>
  <si>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</si>
  <si>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</si>
  <si>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</si>
  <si>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</si>
  <si>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</si>
  <si>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</si>
  <si>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</si>
  <si>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</si>
  <si>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</si>
  <si>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</si>
  <si>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</si>
  <si>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</si>
  <si>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</si>
  <si>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</si>
  <si>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</si>
  <si>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</si>
  <si>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</si>
  <si>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</si>
  <si>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</si>
  <si>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</si>
  <si>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</si>
  <si>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</si>
  <si>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</si>
  <si>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</si>
  <si>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</si>
  <si>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</si>
  <si>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</si>
  <si>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</si>
  <si>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</si>
  <si>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</si>
  <si>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</si>
  <si>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</si>
  <si>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</si>
  <si>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</si>
  <si>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</si>
  <si>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</si>
  <si>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</si>
  <si>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</si>
  <si>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</si>
  <si>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</si>
  <si>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</si>
  <si>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</si>
  <si>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</si>
  <si>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</si>
  <si>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</si>
  <si>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</si>
  <si>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</si>
  <si>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</si>
  <si>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</si>
  <si>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</si>
  <si>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</si>
  <si>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</si>
  <si>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</si>
  <si>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</si>
  <si>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</si>
  <si>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</si>
  <si>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</si>
  <si>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</si>
  <si>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</si>
  <si>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</si>
  <si>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</si>
  <si>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</si>
  <si>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</si>
  <si>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</si>
  <si>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</si>
  <si>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</si>
  <si>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</si>
  <si>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</si>
  <si>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</si>
  <si>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</si>
  <si>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</si>
  <si>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</si>
  <si>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</si>
  <si>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</si>
  <si>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</si>
  <si>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</si>
  <si>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</si>
  <si>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</si>
  <si>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</si>
  <si>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</si>
  <si>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</si>
  <si>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</si>
  <si>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</si>
  <si>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</si>
  <si>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</si>
  <si>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</si>
  <si>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</si>
  <si>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</si>
  <si>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</si>
  <si>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</si>
  <si>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</si>
  <si>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</si>
  <si>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</si>
  <si>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</si>
  <si>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</si>
  <si>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</si>
  <si>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</si>
  <si>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</si>
  <si>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</si>
  <si>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</si>
  <si>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</si>
  <si>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</si>
  <si>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</si>
  <si>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</si>
  <si>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</si>
  <si>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</si>
  <si>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</si>
  <si>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</si>
  <si>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</si>
  <si>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</si>
  <si>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</si>
  <si>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</si>
  <si>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</si>
  <si>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</si>
  <si>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</si>
  <si>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</si>
  <si>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</si>
  <si>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</si>
  <si>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</si>
  <si>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</si>
  <si>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</si>
  <si>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</si>
  <si>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</si>
  <si>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</si>
  <si>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</si>
  <si>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</si>
  <si>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</si>
  <si>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</si>
  <si>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</si>
  <si>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</si>
  <si>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</si>
  <si>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</si>
  <si>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</si>
  <si>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</si>
  <si>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</si>
  <si>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</si>
  <si>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</si>
  <si>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</si>
  <si>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</si>
  <si>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</si>
  <si>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</si>
  <si>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</si>
  <si>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</si>
  <si>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</si>
  <si>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</si>
  <si>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</si>
  <si>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</si>
  <si>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</si>
  <si>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</si>
  <si>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</si>
  <si>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</si>
  <si>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</si>
  <si>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</si>
  <si>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</si>
  <si>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</si>
  <si>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</si>
  <si>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</si>
  <si>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</si>
  <si>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</si>
  <si>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</si>
  <si>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</si>
  <si>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</si>
  <si>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</si>
  <si>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</si>
  <si>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</si>
  <si>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</si>
  <si>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</si>
  <si>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</si>
  <si>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</si>
  <si>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</si>
  <si>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</si>
  <si>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</si>
  <si>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</si>
  <si>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</si>
  <si>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</si>
  <si>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</si>
  <si>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</si>
  <si>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</si>
  <si>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</si>
  <si>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</si>
  <si>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</si>
  <si>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</si>
  <si>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</si>
  <si>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</si>
  <si>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</si>
  <si>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</si>
  <si>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</si>
  <si>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</si>
  <si>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</si>
  <si>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</si>
  <si>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</si>
  <si>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</si>
  <si>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</si>
  <si>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</si>
  <si>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</si>
  <si>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</si>
  <si>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</si>
  <si>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</si>
  <si>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</si>
  <si>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</si>
  <si>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</si>
  <si>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</si>
  <si>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</si>
  <si>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</si>
  <si>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</si>
  <si>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</si>
  <si>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</si>
  <si>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</si>
  <si>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</si>
  <si>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</si>
  <si>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</si>
  <si>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</si>
  <si>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</si>
  <si>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</si>
  <si>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</si>
  <si>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</si>
  <si>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</si>
  <si>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</si>
  <si>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</si>
  <si>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</si>
  <si>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</si>
  <si>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</si>
  <si>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</si>
  <si>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</si>
  <si>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</si>
  <si>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</si>
  <si>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</si>
  <si>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</si>
  <si>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</si>
  <si>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</si>
  <si>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</si>
  <si>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</si>
  <si>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</si>
  <si>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</si>
  <si>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</si>
  <si>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</si>
  <si>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</si>
  <si>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</si>
  <si>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</si>
  <si>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</si>
  <si>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</si>
  <si>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</si>
  <si>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</si>
  <si>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</si>
  <si>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</si>
  <si>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</si>
  <si>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</si>
  <si>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</si>
  <si>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</si>
  <si>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</si>
  <si>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</si>
  <si>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</si>
  <si>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</si>
  <si>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</si>
  <si>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</si>
  <si>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</si>
  <si>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</si>
  <si>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</si>
  <si>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</si>
  <si>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</si>
  <si>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</si>
  <si>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</si>
  <si>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</si>
  <si>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</si>
  <si>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</si>
  <si>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</si>
  <si>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</si>
  <si>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</si>
  <si>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</si>
  <si>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</si>
  <si>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</si>
  <si>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</si>
  <si>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</si>
  <si>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</si>
  <si>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</si>
  <si>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</si>
  <si>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</si>
  <si>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</si>
  <si>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</si>
  <si>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</si>
  <si>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</si>
  <si>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</si>
  <si>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</si>
  <si>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</si>
  <si>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</si>
  <si>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</si>
  <si>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</si>
  <si>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</si>
  <si>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</si>
  <si>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</si>
  <si>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</si>
  <si>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</si>
  <si>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</si>
  <si>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</si>
  <si>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</si>
  <si>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</si>
  <si>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</si>
  <si>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</si>
  <si>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</si>
  <si>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</si>
  <si>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</si>
  <si>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</si>
  <si>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</si>
  <si>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</si>
  <si>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</si>
  <si>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</si>
  <si>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</si>
  <si>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</si>
  <si>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</si>
  <si>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</si>
  <si>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</si>
  <si>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</si>
  <si>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</si>
  <si>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</si>
  <si>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</si>
  <si>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</si>
  <si>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</si>
  <si>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</si>
  <si>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</si>
  <si>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</si>
  <si>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</si>
  <si>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</si>
  <si>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</si>
  <si>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</si>
  <si>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</si>
  <si>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</si>
  <si>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</si>
  <si>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</si>
  <si>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</si>
  <si>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</si>
  <si>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</si>
  <si>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</si>
  <si>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</si>
  <si>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</si>
  <si>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</si>
  <si>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</si>
  <si>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</si>
  <si>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</si>
  <si>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</si>
  <si>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</si>
  <si>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</si>
  <si>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</si>
  <si>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</si>
  <si>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</si>
  <si>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</si>
  <si>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</si>
  <si>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</si>
  <si>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</si>
  <si>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</si>
  <si>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</si>
  <si>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</si>
  <si>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</si>
  <si>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</si>
  <si>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</si>
  <si>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</si>
  <si>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</si>
  <si>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</si>
  <si>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</si>
  <si>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</si>
  <si>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</si>
  <si>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</si>
  <si>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</si>
  <si>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</si>
  <si>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</si>
  <si>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</si>
  <si>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</si>
  <si>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</si>
  <si>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</si>
  <si>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</si>
  <si>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</si>
  <si>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</si>
  <si>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</si>
  <si>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</si>
  <si>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</si>
  <si>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</si>
  <si>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</si>
  <si>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</si>
  <si>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</si>
  <si>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</si>
  <si>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</si>
  <si>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</si>
  <si>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</si>
  <si>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</si>
  <si>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</si>
  <si>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</si>
  <si>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</si>
  <si>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</si>
  <si>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</si>
  <si>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</si>
  <si>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</si>
  <si>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</si>
  <si>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</si>
  <si>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</si>
  <si>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</si>
  <si>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</si>
  <si>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</si>
  <si>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</si>
  <si>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</si>
  <si>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</si>
  <si>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</si>
  <si>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</si>
  <si>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</si>
  <si>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</si>
  <si>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</si>
  <si>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</si>
  <si>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</si>
  <si>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</si>
  <si>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</si>
  <si>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</si>
  <si>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</si>
  <si>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</si>
  <si>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</si>
  <si>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</si>
  <si>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</si>
  <si>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</si>
  <si>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</si>
  <si>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</si>
  <si>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</si>
  <si>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</si>
  <si>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</si>
  <si>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</si>
  <si>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</si>
  <si>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</si>
  <si>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</si>
  <si>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</si>
  <si>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</si>
  <si>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</si>
  <si>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</si>
  <si>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</si>
  <si>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</si>
  <si>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</si>
  <si>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</si>
  <si>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</si>
  <si>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</si>
  <si>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</si>
  <si>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</si>
  <si>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</si>
  <si>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</si>
  <si>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</si>
  <si>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</si>
  <si>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</si>
  <si>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</si>
  <si>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</si>
  <si>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</si>
  <si>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</si>
  <si>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</si>
  <si>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</si>
  <si>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</si>
  <si>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</si>
  <si>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</si>
  <si>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</si>
  <si>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</si>
  <si>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</si>
  <si>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</si>
  <si>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</si>
  <si>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</si>
  <si>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</si>
  <si>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</si>
  <si>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</si>
  <si>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</si>
  <si>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</si>
  <si>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</si>
  <si>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</si>
  <si>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</si>
  <si>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</si>
  <si>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</si>
  <si>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</si>
  <si>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</si>
  <si>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</si>
  <si>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</si>
  <si>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</si>
  <si>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</si>
  <si>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</si>
  <si>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</si>
  <si>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</si>
  <si>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</si>
  <si>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</si>
  <si>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</si>
  <si>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</si>
  <si>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</si>
  <si>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</si>
  <si>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</si>
  <si>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</si>
  <si>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</si>
  <si>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</si>
  <si>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</si>
  <si>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</si>
  <si>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</si>
  <si>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</si>
  <si>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</si>
  <si>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</si>
  <si>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</si>
  <si>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</si>
  <si>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</si>
  <si>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</si>
  <si>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</si>
  <si>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</si>
  <si>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</si>
  <si>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</si>
  <si>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</si>
  <si>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</si>
  <si>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</si>
  <si>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</si>
  <si>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</si>
  <si>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</si>
  <si>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</si>
  <si>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</si>
  <si>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</si>
  <si>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</si>
  <si>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</si>
  <si>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</si>
  <si>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</si>
  <si>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</si>
  <si>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</si>
  <si>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</si>
  <si>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</si>
  <si>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</si>
  <si>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</si>
  <si>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</si>
  <si>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</si>
  <si>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</si>
  <si>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</si>
  <si>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</si>
  <si>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</si>
  <si>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</si>
  <si>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</si>
  <si>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</si>
  <si>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</si>
  <si>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</si>
  <si>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</si>
  <si>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</si>
  <si>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</si>
  <si>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</si>
  <si>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</si>
  <si>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</si>
  <si>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</si>
  <si>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</si>
  <si>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</si>
  <si>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</si>
  <si>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</si>
  <si>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</si>
  <si>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</si>
  <si>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</si>
  <si>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</si>
  <si>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</si>
  <si>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</si>
  <si>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</si>
  <si>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</si>
  <si>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</si>
  <si>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</si>
  <si>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</si>
  <si>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</si>
  <si>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</si>
  <si>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</si>
  <si>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</si>
  <si>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</si>
  <si>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</si>
  <si>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</si>
  <si>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</si>
  <si>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</si>
  <si>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</si>
  <si>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</si>
  <si>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</si>
  <si>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</si>
  <si>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</si>
  <si>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</si>
  <si>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</si>
  <si>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</si>
  <si>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</si>
  <si>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</si>
  <si>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</si>
  <si>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</si>
  <si>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</si>
  <si>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</si>
  <si>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</si>
  <si>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</si>
  <si>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</si>
  <si>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</si>
  <si>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</si>
  <si>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</si>
  <si>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</si>
  <si>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</si>
  <si>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</si>
  <si>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</si>
  <si>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</si>
  <si>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</si>
  <si>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</si>
  <si>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</si>
  <si>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</si>
  <si>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</si>
  <si>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</si>
  <si>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</si>
  <si>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</si>
  <si>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</si>
  <si>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</si>
  <si>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</si>
  <si>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</si>
  <si>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</si>
  <si>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</si>
  <si>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</si>
  <si>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</si>
  <si>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</si>
  <si>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</si>
  <si>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</si>
  <si>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</si>
  <si>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</si>
  <si>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</si>
  <si>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</si>
  <si>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</si>
  <si>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</si>
  <si>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</si>
  <si>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</si>
  <si>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</si>
  <si>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</si>
  <si>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</si>
  <si>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</si>
  <si>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</si>
  <si>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</si>
  <si>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</si>
  <si>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</si>
  <si>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</si>
  <si>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</si>
  <si>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</si>
  <si>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</si>
  <si>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</si>
  <si>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</si>
  <si>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</si>
  <si>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</si>
  <si>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</si>
  <si>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</si>
  <si>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</si>
  <si>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</si>
  <si>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</si>
  <si>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</si>
  <si>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</si>
  <si>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</si>
  <si>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</si>
  <si>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</si>
  <si>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</si>
  <si>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</si>
  <si>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</si>
  <si>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</si>
  <si>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</si>
  <si>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</si>
  <si>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</si>
  <si>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</si>
  <si>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</si>
  <si>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</si>
  <si>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</si>
  <si>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</si>
  <si>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</si>
  <si>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</si>
  <si>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</si>
  <si>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</si>
  <si>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</si>
  <si>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</si>
  <si>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</si>
  <si>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</si>
  <si>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</si>
  <si>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</si>
  <si>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</si>
  <si>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</si>
  <si>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</si>
  <si>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</si>
  <si>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</si>
  <si>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</si>
  <si>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</si>
  <si>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</si>
  <si>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</si>
  <si>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</si>
  <si>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</si>
  <si>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</si>
  <si>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</si>
  <si>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</si>
  <si>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</si>
  <si>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</si>
  <si>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</si>
  <si>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</si>
  <si>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</si>
  <si>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</si>
  <si>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</si>
  <si>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</si>
  <si>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</si>
  <si>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</si>
  <si>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</si>
  <si>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</si>
  <si>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</si>
  <si>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</si>
  <si>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</si>
  <si>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</si>
  <si>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</si>
  <si>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</si>
  <si>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</si>
  <si>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</si>
  <si>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</si>
  <si>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</si>
  <si>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</si>
  <si>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</si>
  <si>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</si>
  <si>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</si>
  <si>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</si>
  <si>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</si>
  <si>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</si>
  <si>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</si>
  <si>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</si>
  <si>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</si>
  <si>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</si>
  <si>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</si>
  <si>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</si>
  <si>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</si>
  <si>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</si>
  <si>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</si>
  <si>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</si>
  <si>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</si>
  <si>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</si>
  <si>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</si>
  <si>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</si>
  <si>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</si>
  <si>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</si>
  <si>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</si>
  <si>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</si>
  <si>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</si>
  <si>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</si>
  <si>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</si>
  <si>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</si>
  <si>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</si>
  <si>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</si>
  <si>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</si>
  <si>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</si>
  <si>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</si>
  <si>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</si>
  <si>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</si>
  <si>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</si>
  <si>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</si>
  <si>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</si>
  <si>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</si>
  <si>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</si>
  <si>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</si>
  <si>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</si>
  <si>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</si>
  <si>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</si>
  <si>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</si>
  <si>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</si>
  <si>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</si>
  <si>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</si>
  <si>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</si>
  <si>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</si>
  <si>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</si>
  <si>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</si>
  <si>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</si>
  <si>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</si>
  <si>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</si>
  <si>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</si>
  <si>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</si>
  <si>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</si>
  <si>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</si>
  <si>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</si>
  <si>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</si>
  <si>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</si>
  <si>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</si>
  <si>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</si>
  <si>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</si>
  <si>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</si>
  <si>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</si>
  <si>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</si>
  <si>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</si>
  <si>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</si>
  <si>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</si>
  <si>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</si>
  <si>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</si>
  <si>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</si>
  <si>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</si>
  <si>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</si>
  <si>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</si>
  <si>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</si>
  <si>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</si>
  <si>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</si>
  <si>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</si>
  <si>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</si>
  <si>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</si>
  <si>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</si>
  <si>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</si>
  <si>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</si>
  <si>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</si>
  <si>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</si>
  <si>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</si>
  <si>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</si>
  <si>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</si>
  <si>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</si>
  <si>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</si>
  <si>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</si>
  <si>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</si>
  <si>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</si>
  <si>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</si>
  <si>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</si>
  <si>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</si>
  <si>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</si>
  <si>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</si>
  <si>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</si>
  <si>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</si>
  <si>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</si>
  <si>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</si>
  <si>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</si>
  <si>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</si>
  <si>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</si>
  <si>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</si>
  <si>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</si>
  <si>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</si>
  <si>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</si>
  <si>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</si>
  <si>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</si>
  <si>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</si>
  <si>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</si>
  <si>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</si>
  <si>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</si>
  <si>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</si>
  <si>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</si>
  <si>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</si>
  <si>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</si>
  <si>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</si>
  <si>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</si>
  <si>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</si>
  <si>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</si>
  <si>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</si>
  <si>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</si>
  <si>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</si>
  <si>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</si>
  <si>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</si>
  <si>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</si>
  <si>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</si>
  <si>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</si>
  <si>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</si>
  <si>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</si>
  <si>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</si>
  <si>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</si>
  <si>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</si>
  <si>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</si>
  <si>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</si>
  <si>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</si>
  <si>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</si>
  <si>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</si>
  <si>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</si>
  <si>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</si>
  <si>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</si>
  <si>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</si>
  <si>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</si>
  <si>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</si>
  <si>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</si>
  <si>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</si>
  <si>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</si>
  <si>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</si>
  <si>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</si>
  <si>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</si>
  <si>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</si>
  <si>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</si>
  <si>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</si>
  <si>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</si>
  <si>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</si>
  <si>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</si>
  <si>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</si>
  <si>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</si>
  <si>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</si>
  <si>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</si>
  <si>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</si>
  <si>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</si>
  <si>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</si>
  <si>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</si>
  <si>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</si>
  <si>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</si>
  <si>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</si>
  <si>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</si>
  <si>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</si>
  <si>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</si>
  <si>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</si>
  <si>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</si>
  <si>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</si>
  <si>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</si>
  <si>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</si>
  <si>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</si>
  <si>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</si>
  <si>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</si>
  <si>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</si>
  <si>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</si>
  <si>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</si>
  <si>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</si>
  <si>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</si>
  <si>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</si>
  <si>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</si>
  <si>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</si>
  <si>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</si>
  <si>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</si>
  <si>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</si>
  <si>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</si>
  <si>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</si>
  <si>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</si>
  <si>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</si>
  <si>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</si>
  <si>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</si>
  <si>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</si>
  <si>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</si>
  <si>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</si>
  <si>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</si>
  <si>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</si>
  <si>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</si>
  <si>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</si>
  <si>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</si>
  <si>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</si>
  <si>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</si>
  <si>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</si>
  <si>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</si>
  <si>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</si>
  <si>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</si>
  <si>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</si>
  <si>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</si>
  <si>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</si>
  <si>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</si>
  <si>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</si>
  <si>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</si>
  <si>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</si>
  <si>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</si>
  <si>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</si>
  <si>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</si>
  <si>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</si>
  <si>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</si>
  <si>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</si>
  <si>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</si>
  <si>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</si>
  <si>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</si>
  <si>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</si>
  <si>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</si>
  <si>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</si>
  <si>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</si>
  <si>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</si>
  <si>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</si>
  <si>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</si>
  <si>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</si>
  <si>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</si>
  <si>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</si>
  <si>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</si>
  <si>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</si>
  <si>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</si>
  <si>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</si>
  <si>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</si>
  <si>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</si>
  <si>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</si>
  <si>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</si>
  <si>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</si>
  <si>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</si>
  <si>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</si>
  <si>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</si>
  <si>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</si>
  <si>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</si>
  <si>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</si>
  <si>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</si>
  <si>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</si>
  <si>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</si>
  <si>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</si>
  <si>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</si>
  <si>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</si>
  <si>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</si>
  <si>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</si>
  <si>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</si>
  <si>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</si>
  <si>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</si>
  <si>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</si>
  <si>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</si>
  <si>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</si>
  <si>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</si>
  <si>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</si>
  <si>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</si>
  <si>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</si>
  <si>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</si>
  <si>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</si>
  <si>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</si>
  <si>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</si>
  <si>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</si>
  <si>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</si>
  <si>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</si>
  <si>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</si>
  <si>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</si>
  <si>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</si>
  <si>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</si>
  <si>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</si>
  <si>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</si>
  <si>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</si>
  <si>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</si>
  <si>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</si>
  <si>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</si>
  <si>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</si>
  <si>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</si>
  <si>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</si>
  <si>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</si>
  <si>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</si>
  <si>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</si>
  <si>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</si>
  <si>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</si>
  <si>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</si>
  <si>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</si>
  <si>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</si>
  <si>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</si>
  <si>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</si>
  <si>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</si>
  <si>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</si>
  <si>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</si>
  <si>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</si>
  <si>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</si>
  <si>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</si>
  <si>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</si>
  <si>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</si>
  <si>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</si>
  <si>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</si>
  <si>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</si>
  <si>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</si>
  <si>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</si>
  <si>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</si>
  <si>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</si>
  <si>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</si>
  <si>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</si>
  <si>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</si>
  <si>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</si>
  <si>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</si>
  <si>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</si>
  <si>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</si>
  <si>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</si>
  <si>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</si>
  <si>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</si>
  <si>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</si>
  <si>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</si>
  <si>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</si>
  <si>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</si>
  <si>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</si>
  <si>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</si>
  <si>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</si>
  <si>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</si>
  <si>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</si>
  <si>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</si>
  <si>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</si>
  <si>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</si>
  <si>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</si>
  <si>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</si>
  <si>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</si>
  <si>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</si>
  <si>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</si>
  <si>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</si>
  <si>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</si>
  <si>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</si>
  <si>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</si>
  <si>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</si>
  <si>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</si>
  <si>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</si>
  <si>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</si>
  <si>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</si>
  <si>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</si>
  <si>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</si>
  <si>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</si>
  <si>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</si>
  <si>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</si>
  <si>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</si>
  <si>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</si>
  <si>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</si>
  <si>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</si>
  <si>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</si>
  <si>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</si>
  <si>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</si>
  <si>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</si>
  <si>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</si>
  <si>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</si>
  <si>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</si>
  <si>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</si>
  <si>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</si>
  <si>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</si>
  <si>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</si>
  <si>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</si>
  <si>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</si>
  <si>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</si>
  <si>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</si>
  <si>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</si>
  <si>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</si>
  <si>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</si>
  <si>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</si>
  <si>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</si>
  <si>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</si>
  <si>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</si>
  <si>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</si>
  <si>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</si>
  <si>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</si>
  <si>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</si>
  <si>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</si>
  <si>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</si>
  <si>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</si>
  <si>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</si>
  <si>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</si>
  <si>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</si>
  <si>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</si>
  <si>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</si>
  <si>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</si>
  <si>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</si>
  <si>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</si>
  <si>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</si>
  <si>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</si>
  <si>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</si>
  <si>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</si>
  <si>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</si>
  <si>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</si>
  <si>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</si>
  <si>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</si>
  <si>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</si>
  <si>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</si>
  <si>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</si>
  <si>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</si>
  <si>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</si>
  <si>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</si>
  <si>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</si>
  <si>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</si>
  <si>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</si>
  <si>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</si>
  <si>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</si>
  <si>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</si>
  <si>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</si>
  <si>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</si>
  <si>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</si>
  <si>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</si>
  <si>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</si>
  <si>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</si>
  <si>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</si>
  <si>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</si>
  <si>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</si>
  <si>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</si>
  <si>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</si>
  <si>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</si>
  <si>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</si>
  <si>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</si>
  <si>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</si>
  <si>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</si>
  <si>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</si>
  <si>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</si>
  <si>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</si>
  <si>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</si>
  <si>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</si>
  <si>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</si>
  <si>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</si>
  <si>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</si>
  <si>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</si>
  <si>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</si>
  <si>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</si>
  <si>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</si>
  <si>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</si>
  <si>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</si>
  <si>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</si>
  <si>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</si>
  <si>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</si>
  <si>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</si>
  <si>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</si>
  <si>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</si>
  <si>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</si>
  <si>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</si>
  <si>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</si>
  <si>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</si>
  <si>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</si>
  <si>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</si>
  <si>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</si>
  <si>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</si>
  <si>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</si>
  <si>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</si>
  <si>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</si>
  <si>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</si>
  <si>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</si>
  <si>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</si>
  <si>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</si>
  <si>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</si>
  <si>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</si>
  <si>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</si>
  <si>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</si>
  <si>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</si>
  <si>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</si>
  <si>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</si>
  <si>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</si>
  <si>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</si>
  <si>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</si>
  <si>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</si>
  <si>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</si>
  <si>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</si>
  <si>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</si>
  <si>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</si>
  <si>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</si>
  <si>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</si>
  <si>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</si>
  <si>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</si>
  <si>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</si>
  <si>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</si>
  <si>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</si>
  <si>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</si>
  <si>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</si>
  <si>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</si>
  <si>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</si>
  <si>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</si>
  <si>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</si>
  <si>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</si>
  <si>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</si>
  <si>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</si>
  <si>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</si>
  <si>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</si>
  <si>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</si>
  <si>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</si>
  <si>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</si>
  <si>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</si>
  <si>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</si>
  <si>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</si>
  <si>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</si>
  <si>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</si>
  <si>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</si>
  <si>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</si>
  <si>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</si>
  <si>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</si>
  <si>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</si>
  <si>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</si>
  <si>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</si>
  <si>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</si>
  <si>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</si>
  <si>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</si>
  <si>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</si>
  <si>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</si>
  <si>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</si>
  <si>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</si>
  <si>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</si>
  <si>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</si>
  <si>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</si>
  <si>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</si>
  <si>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</si>
  <si>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</si>
  <si>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</si>
  <si>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</si>
  <si>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</si>
  <si>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</si>
  <si>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</si>
  <si>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</si>
  <si>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</si>
  <si>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</si>
  <si>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</si>
  <si>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</si>
  <si>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</si>
  <si>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</si>
  <si>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</si>
  <si>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</si>
  <si>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</si>
  <si>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</si>
  <si>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</si>
  <si>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</si>
  <si>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</si>
  <si>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</si>
  <si>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</si>
  <si>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</si>
  <si>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</si>
  <si>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</si>
  <si>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</si>
  <si>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</si>
  <si>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</si>
  <si>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</si>
  <si>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</si>
  <si>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</si>
  <si>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</si>
  <si>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</si>
  <si>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</si>
  <si>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</si>
  <si>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</si>
  <si>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</si>
  <si>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</si>
  <si>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</si>
  <si>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</si>
  <si>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</si>
  <si>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</si>
  <si>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</si>
  <si>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</si>
  <si>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</si>
  <si>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</si>
  <si>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</si>
  <si>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</si>
  <si>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</si>
  <si>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</si>
  <si>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</si>
  <si>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</si>
  <si>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</si>
  <si>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</si>
  <si>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</si>
  <si>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</si>
  <si>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</si>
  <si>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</si>
  <si>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</si>
  <si>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</si>
  <si>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</si>
  <si>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</si>
  <si>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</si>
  <si>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</si>
  <si>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</si>
  <si>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</si>
  <si>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</si>
  <si>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</si>
  <si>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</si>
  <si>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</si>
  <si>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</si>
  <si>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</si>
  <si>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</si>
  <si>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</si>
  <si>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</si>
  <si>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</si>
  <si>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</si>
  <si>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</si>
  <si>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</si>
  <si>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</si>
  <si>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</si>
  <si>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</si>
  <si>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</si>
  <si>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</si>
  <si>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</si>
  <si>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</si>
  <si>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</si>
  <si>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</si>
  <si>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</si>
  <si>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</si>
  <si>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</si>
  <si>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</si>
  <si>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</si>
  <si>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</si>
  <si>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</si>
  <si>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</si>
  <si>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</si>
  <si>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</si>
  <si>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</si>
  <si>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</si>
  <si>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</si>
  <si>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</si>
  <si>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</si>
  <si>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</si>
  <si>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</si>
  <si>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</si>
  <si>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</si>
  <si>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</si>
  <si>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</si>
  <si>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</si>
  <si>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</si>
  <si>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</si>
  <si>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</si>
  <si>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</si>
  <si>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</si>
  <si>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</si>
  <si>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</si>
  <si>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</si>
  <si>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</si>
  <si>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</si>
  <si>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</si>
  <si>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</si>
  <si>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</si>
  <si>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</si>
  <si>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</si>
  <si>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</si>
  <si>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</si>
  <si>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</si>
  <si>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</si>
  <si>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</si>
  <si>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</si>
  <si>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</si>
  <si>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</si>
  <si>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</si>
  <si>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</si>
  <si>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</si>
  <si>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</si>
  <si>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</si>
  <si>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</si>
  <si>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</si>
  <si>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</si>
  <si>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</si>
  <si>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</si>
  <si>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</si>
  <si>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</si>
  <si>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</si>
  <si>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</si>
  <si>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</si>
  <si>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</si>
  <si>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</si>
  <si>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</si>
  <si>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</si>
  <si>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</si>
  <si>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</si>
  <si>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</si>
  <si>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</si>
  <si>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</si>
  <si>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</si>
  <si>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</si>
  <si>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</si>
  <si>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</si>
  <si>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</si>
  <si>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</si>
  <si>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</si>
  <si>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</si>
  <si>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</si>
  <si>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</si>
  <si>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</si>
  <si>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</si>
  <si>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</si>
  <si>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</si>
  <si>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</si>
  <si>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</si>
  <si>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</si>
  <si>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</si>
  <si>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</si>
  <si>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</si>
  <si>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</si>
  <si>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</si>
  <si>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</si>
  <si>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</si>
  <si>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</si>
  <si>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</si>
  <si>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</si>
  <si>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</si>
  <si>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</si>
  <si>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</si>
  <si>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</si>
  <si>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</si>
  <si>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</si>
  <si>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</si>
  <si>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</si>
  <si>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</si>
  <si>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</si>
  <si>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</si>
  <si>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</si>
  <si>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</si>
  <si>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</si>
  <si>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</si>
  <si>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</si>
  <si>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</si>
  <si>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</si>
  <si>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</si>
  <si>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</si>
  <si>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</si>
  <si>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</si>
  <si>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</si>
  <si>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</si>
  <si>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</si>
  <si>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</si>
  <si>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</si>
  <si>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</si>
  <si>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</si>
  <si>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</si>
  <si>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</si>
  <si>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</si>
  <si>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</si>
  <si>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</si>
  <si>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</si>
  <si>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</si>
  <si>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</si>
  <si>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</si>
  <si>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</si>
  <si>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</si>
  <si>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</si>
  <si>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</si>
  <si>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</si>
  <si>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</si>
  <si>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</si>
  <si>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</si>
  <si>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</si>
  <si>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</si>
  <si>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</si>
  <si>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</si>
  <si>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</si>
  <si>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</si>
  <si>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</si>
  <si>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</si>
  <si>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</si>
  <si>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</si>
  <si>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</si>
  <si>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</si>
  <si>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</si>
  <si>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</si>
  <si>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</si>
  <si>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</si>
  <si>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</si>
  <si>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</si>
  <si>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</si>
  <si>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</si>
  <si>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</si>
  <si>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</si>
  <si>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</si>
  <si>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</si>
  <si>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</si>
  <si>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</si>
  <si>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</si>
  <si>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</si>
  <si>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</si>
  <si>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</si>
  <si>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</si>
  <si>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</si>
  <si>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</si>
  <si>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</si>
  <si>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</si>
  <si>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</si>
  <si>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</si>
  <si>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</si>
  <si>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</si>
  <si>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</si>
  <si>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</si>
  <si>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</si>
  <si>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</si>
  <si>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</si>
  <si>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</si>
  <si>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</si>
  <si>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</si>
  <si>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</si>
  <si>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</si>
  <si>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</si>
  <si>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</si>
  <si>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</si>
  <si>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</si>
  <si>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</si>
  <si>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</si>
  <si>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</si>
  <si>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</si>
  <si>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</si>
  <si>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</si>
  <si>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</si>
  <si>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</si>
  <si>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</si>
  <si>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</si>
  <si>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</si>
  <si>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</si>
  <si>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</si>
  <si>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</si>
  <si>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</si>
  <si>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</si>
  <si>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</si>
  <si>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</si>
  <si>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</si>
  <si>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</si>
  <si>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</si>
  <si>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</si>
  <si>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</si>
  <si>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</si>
  <si>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</si>
  <si>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</si>
  <si>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</si>
  <si>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</si>
  <si>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</si>
  <si>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</si>
  <si>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</si>
  <si>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</si>
  <si>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</si>
  <si>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</si>
  <si>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</si>
  <si>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</si>
  <si>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</si>
  <si>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</si>
  <si>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</si>
  <si>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</si>
  <si>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</si>
  <si>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</si>
  <si>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</si>
  <si>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</si>
  <si>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</si>
  <si>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</si>
  <si>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</si>
  <si>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</si>
  <si>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</si>
  <si>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</si>
  <si>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</si>
  <si>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</si>
  <si>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</si>
  <si>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</si>
  <si>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</si>
  <si>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</si>
  <si>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</si>
  <si>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</si>
  <si>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</si>
  <si>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</si>
  <si>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</si>
  <si>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</si>
  <si>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</si>
  <si>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</si>
  <si>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</si>
  <si>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</si>
  <si>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</si>
  <si>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</si>
  <si>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</si>
  <si>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</si>
  <si>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</si>
  <si>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</si>
  <si>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</si>
  <si>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</si>
  <si>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</si>
  <si>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</si>
  <si>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</si>
  <si>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</si>
  <si>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</si>
  <si>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</si>
  <si>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</si>
  <si>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</si>
  <si>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</si>
  <si>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</si>
  <si>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</si>
  <si>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</si>
  <si>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</si>
  <si>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</si>
  <si>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</si>
  <si>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</si>
  <si>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</si>
  <si>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</si>
  <si>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</si>
  <si>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</si>
  <si>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</si>
  <si>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</si>
  <si>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</si>
  <si>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</si>
  <si>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</si>
  <si>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</si>
  <si>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</si>
  <si>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</si>
  <si>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</si>
  <si>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</si>
  <si>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</si>
  <si>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</si>
  <si>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</si>
  <si>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</si>
  <si>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</si>
  <si>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</si>
  <si>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</si>
  <si>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</si>
  <si>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</si>
  <si>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</si>
  <si>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</si>
  <si>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</si>
  <si>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</si>
  <si>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</si>
  <si>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</si>
  <si>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</si>
  <si>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</si>
  <si>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</si>
  <si>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</si>
  <si>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</si>
  <si>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</si>
  <si>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</si>
  <si>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</si>
  <si>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</si>
  <si>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</si>
  <si>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</si>
  <si>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</si>
  <si>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</si>
  <si>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</si>
  <si>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</si>
  <si>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</si>
  <si>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</si>
  <si>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</si>
  <si>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</si>
  <si>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</si>
  <si>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</si>
  <si>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</si>
  <si>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</si>
  <si>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</si>
  <si>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</si>
  <si>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</si>
  <si>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</si>
  <si>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</si>
  <si>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</si>
  <si>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</si>
  <si>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</si>
  <si>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</si>
  <si>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</si>
  <si>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</si>
  <si>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</si>
  <si>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</si>
  <si>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</si>
  <si>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</si>
  <si>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</si>
  <si>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</si>
  <si>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</si>
  <si>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</si>
  <si>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</si>
  <si>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</si>
  <si>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</si>
  <si>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</si>
  <si>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</si>
  <si>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</si>
  <si>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</si>
  <si>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</si>
  <si>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</si>
  <si>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</si>
  <si>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</si>
  <si>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</si>
  <si>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</si>
  <si>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</si>
  <si>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</si>
  <si>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</si>
  <si>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</si>
  <si>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</si>
  <si>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</si>
  <si>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</si>
  <si>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</si>
  <si>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</si>
  <si>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</si>
  <si>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</si>
  <si>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</si>
  <si>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</si>
  <si>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</si>
  <si>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</si>
  <si>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</si>
  <si>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</si>
  <si>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</si>
  <si>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</si>
  <si>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</si>
  <si>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</si>
  <si>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</si>
  <si>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</si>
  <si>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</si>
  <si>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</si>
  <si>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</si>
  <si>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</si>
  <si>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</si>
  <si>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</si>
  <si>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</si>
  <si>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</si>
  <si>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</si>
  <si>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</si>
  <si>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</si>
  <si>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</si>
  <si>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</si>
  <si>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</si>
  <si>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</si>
  <si>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</si>
  <si>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</si>
  <si>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</si>
  <si>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</si>
  <si>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</si>
  <si>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</si>
  <si>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</si>
  <si>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</si>
  <si>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</si>
  <si>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</si>
  <si>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</si>
  <si>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</si>
  <si>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</si>
  <si>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</si>
  <si>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</si>
  <si>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</si>
  <si>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</si>
  <si>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</si>
  <si>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</si>
  <si>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</si>
  <si>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</si>
  <si>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</si>
  <si>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</si>
  <si>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</si>
  <si>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</si>
  <si>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</si>
  <si>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</si>
  <si>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</si>
  <si>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</si>
  <si>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</si>
  <si>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</si>
  <si>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</si>
  <si>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</si>
  <si>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</si>
  <si>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</si>
  <si>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</si>
  <si>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</si>
  <si>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</si>
  <si>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</si>
  <si>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</si>
  <si>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</si>
  <si>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</si>
  <si>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</si>
  <si>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</si>
  <si>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</si>
  <si>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</si>
  <si>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</si>
  <si>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</si>
  <si>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</si>
  <si>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</si>
  <si>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</si>
  <si>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</si>
  <si>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</si>
  <si>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</si>
  <si>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</si>
  <si>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</si>
  <si>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</si>
  <si>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</si>
  <si>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</si>
  <si>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</si>
  <si>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</si>
  <si>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</si>
  <si>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</si>
  <si>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</si>
  <si>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</si>
  <si>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</si>
  <si>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</si>
  <si>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</si>
  <si>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</si>
  <si>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</si>
  <si>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</si>
  <si>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</si>
  <si>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</si>
  <si>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</si>
  <si>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</si>
  <si>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</si>
  <si>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</si>
  <si>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</si>
  <si>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</si>
  <si>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</si>
  <si>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</si>
  <si>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</si>
  <si>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</si>
  <si>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</si>
  <si>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</si>
  <si>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</si>
  <si>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</si>
  <si>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</si>
  <si>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</si>
  <si>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</si>
  <si>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</si>
  <si>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</si>
  <si>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</si>
  <si>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</si>
  <si>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</si>
  <si>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</si>
  <si>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</si>
  <si>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</si>
  <si>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</si>
  <si>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</si>
  <si>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</si>
  <si>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</si>
  <si>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</si>
  <si>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</si>
  <si>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</si>
  <si>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</si>
  <si>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</si>
  <si>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</si>
  <si>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</si>
  <si>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</si>
  <si>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</si>
  <si>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</si>
  <si>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</si>
  <si>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</si>
  <si>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</si>
  <si>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</si>
  <si>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</si>
  <si>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</si>
  <si>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</si>
  <si>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</si>
  <si>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</si>
  <si>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</si>
  <si>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</si>
  <si>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</si>
  <si>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</si>
  <si>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</si>
  <si>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</si>
  <si>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</si>
  <si>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</si>
  <si>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</si>
  <si>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</si>
  <si>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</si>
  <si>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</si>
  <si>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</si>
  <si>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</si>
  <si>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</si>
  <si>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</si>
  <si>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</si>
  <si>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</si>
  <si>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</si>
  <si>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</si>
  <si>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</si>
  <si>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</si>
  <si>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</si>
  <si>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</si>
  <si>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</si>
  <si>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</si>
  <si>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</si>
  <si>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</si>
  <si>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</si>
  <si>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</si>
  <si>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</si>
  <si>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</si>
  <si>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</si>
  <si>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</si>
  <si>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</si>
  <si>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</si>
  <si>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</si>
  <si>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</si>
  <si>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</si>
  <si>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</si>
  <si>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</si>
  <si>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</si>
  <si>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</si>
  <si>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</si>
  <si>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</si>
  <si>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</si>
  <si>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</si>
  <si>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</si>
  <si>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</si>
  <si>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</si>
  <si>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</si>
  <si>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</si>
  <si>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</si>
  <si>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</si>
  <si>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</si>
  <si>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</si>
  <si>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</si>
  <si>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</si>
  <si>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</si>
  <si>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</si>
  <si>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</si>
  <si>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</si>
  <si>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</si>
  <si>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</si>
  <si>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</si>
  <si>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</si>
  <si>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</si>
  <si>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</si>
  <si>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</si>
  <si>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</si>
  <si>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</si>
  <si>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</si>
  <si>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</si>
  <si>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</si>
  <si>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</si>
  <si>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</si>
  <si>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</si>
  <si>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</si>
  <si>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</si>
  <si>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</si>
  <si>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</si>
  <si>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</si>
  <si>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</si>
  <si>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</si>
  <si>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</si>
  <si>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</si>
  <si>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</si>
  <si>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</si>
  <si>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</si>
  <si>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</si>
  <si>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</si>
  <si>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</si>
  <si>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</si>
  <si>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</si>
  <si>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</si>
  <si>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</si>
  <si>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</si>
  <si>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</si>
  <si>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</si>
  <si>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</si>
  <si>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</si>
  <si>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</si>
  <si>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</si>
  <si>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</si>
  <si>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</si>
  <si>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</si>
  <si>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</si>
  <si>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</si>
  <si>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</si>
  <si>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</si>
  <si>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</si>
  <si>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</si>
  <si>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</si>
  <si>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</si>
  <si>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</si>
  <si>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</si>
  <si>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</si>
  <si>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</si>
  <si>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</si>
  <si>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</si>
  <si>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</si>
  <si>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</si>
  <si>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</si>
  <si>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</si>
  <si>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</si>
  <si>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</si>
  <si>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</si>
  <si>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</si>
  <si>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</si>
  <si>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</si>
  <si>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</si>
  <si>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</si>
  <si>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</si>
  <si>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</si>
  <si>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</si>
  <si>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</si>
  <si>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</si>
  <si>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</si>
  <si>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</si>
  <si>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</si>
  <si>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</si>
  <si>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</si>
  <si>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</si>
  <si>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</si>
  <si>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</si>
  <si>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</si>
  <si>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</si>
  <si>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</si>
  <si>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</si>
  <si>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</si>
  <si>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</si>
  <si>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</si>
  <si>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</si>
  <si>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</si>
  <si>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</si>
  <si>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</si>
  <si>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</si>
  <si>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</si>
  <si>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</si>
  <si>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</si>
  <si>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</si>
  <si>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</si>
  <si>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</si>
  <si>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</si>
  <si>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</si>
  <si>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</si>
  <si>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</si>
  <si>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</si>
  <si>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</si>
  <si>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</si>
  <si>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</si>
  <si>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</si>
  <si>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</si>
  <si>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</si>
  <si>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</si>
  <si>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</si>
  <si>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</si>
  <si>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</si>
  <si>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</si>
  <si>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</si>
  <si>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</si>
  <si>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</si>
  <si>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</si>
  <si>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</si>
  <si>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</si>
  <si>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</si>
  <si>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</si>
  <si>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</si>
  <si>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</si>
  <si>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</si>
  <si>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</si>
  <si>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</si>
  <si>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</si>
  <si>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</si>
  <si>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</si>
  <si>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</si>
  <si>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</si>
  <si>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</si>
  <si>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</si>
  <si>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</si>
  <si>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</si>
  <si>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</si>
  <si>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</si>
  <si>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</si>
  <si>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</si>
  <si>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</si>
  <si>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</si>
  <si>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</si>
  <si>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</si>
  <si>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</si>
  <si>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</si>
  <si>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</si>
  <si>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</si>
  <si>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</si>
  <si>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</si>
  <si>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</si>
  <si>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</si>
  <si>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</si>
  <si>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</si>
  <si>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</si>
  <si>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</si>
  <si>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</si>
  <si>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</si>
  <si>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</si>
  <si>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</si>
  <si>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</si>
  <si>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</si>
  <si>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</si>
  <si>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</si>
  <si>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</si>
  <si>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</si>
  <si>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</si>
  <si>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</si>
  <si>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</si>
  <si>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</si>
  <si>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</si>
  <si>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</si>
  <si>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</si>
  <si>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</si>
  <si>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</si>
  <si>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</si>
  <si>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</si>
  <si>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</si>
  <si>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</si>
  <si>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</si>
  <si>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</si>
  <si>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</si>
  <si>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</si>
  <si>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</si>
  <si>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</si>
  <si>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</si>
  <si>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</si>
  <si>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</si>
  <si>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</si>
  <si>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</si>
  <si>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</si>
  <si>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</si>
  <si>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</si>
  <si>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</si>
  <si>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</si>
  <si>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</si>
  <si>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</si>
  <si>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</si>
  <si>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</si>
  <si>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</si>
  <si>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</si>
  <si>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</si>
  <si>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</si>
  <si>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</si>
  <si>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</si>
  <si>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</si>
  <si>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</si>
  <si>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</si>
  <si>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</si>
  <si>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</si>
  <si>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</si>
  <si>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</si>
  <si>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</si>
  <si>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</si>
  <si>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</si>
  <si>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</si>
  <si>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</si>
  <si>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</si>
  <si>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</si>
  <si>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</si>
  <si>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</si>
  <si>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</si>
  <si>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</si>
  <si>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</si>
  <si>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</si>
  <si>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</si>
  <si>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</si>
  <si>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</si>
  <si>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</si>
  <si>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</si>
  <si>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</si>
  <si>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</si>
  <si>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</si>
  <si>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</si>
  <si>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</si>
  <si>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</si>
  <si>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</si>
  <si>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</si>
  <si>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</si>
  <si>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</si>
  <si>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</si>
  <si>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</si>
  <si>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</si>
  <si>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</si>
  <si>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</si>
  <si>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</si>
  <si>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</si>
  <si>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</si>
  <si>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</si>
  <si>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</si>
  <si>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</si>
  <si>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</si>
  <si>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</si>
  <si>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</si>
  <si>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</si>
  <si>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</si>
  <si>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</si>
  <si>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</si>
  <si>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</si>
  <si>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</si>
  <si>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</si>
  <si>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</si>
  <si>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</si>
  <si>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</si>
  <si>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</si>
  <si>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</si>
  <si>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</si>
  <si>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</si>
  <si>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</si>
  <si>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</si>
  <si>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</si>
  <si>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</si>
  <si>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</si>
  <si>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</si>
  <si>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</si>
  <si>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</si>
  <si>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</si>
  <si>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</si>
  <si>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</si>
  <si>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</si>
  <si>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</si>
  <si>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</si>
  <si>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</si>
  <si>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</si>
  <si>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</si>
  <si>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</si>
  <si>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</si>
  <si>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</si>
  <si>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</si>
  <si>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</si>
  <si>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</si>
  <si>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</si>
  <si>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</si>
  <si>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</si>
  <si>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</si>
  <si>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</si>
  <si>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</si>
  <si>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</si>
  <si>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</si>
  <si>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</si>
  <si>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</si>
  <si>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</si>
  <si>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</si>
  <si>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</si>
  <si>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</si>
  <si>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</si>
  <si>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</si>
  <si>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</si>
  <si>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</si>
  <si>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</si>
  <si>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</si>
  <si>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</si>
  <si>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</si>
  <si>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</si>
  <si>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</si>
  <si>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</si>
  <si>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</si>
  <si>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</si>
  <si>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</si>
  <si>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</si>
  <si>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</si>
  <si>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</si>
  <si>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</si>
  <si>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</si>
  <si>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</si>
  <si>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</si>
  <si>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</si>
  <si>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</si>
  <si>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</si>
  <si>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</si>
  <si>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</si>
  <si>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</si>
  <si>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</si>
  <si>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</si>
  <si>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</si>
  <si>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</si>
  <si>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</si>
  <si>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</si>
  <si>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</si>
  <si>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</si>
  <si>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</si>
  <si>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</si>
  <si>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</si>
  <si>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</si>
  <si>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</si>
  <si>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</si>
  <si>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</si>
  <si>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</si>
  <si>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</si>
  <si>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</si>
  <si>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</si>
  <si>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</si>
  <si>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</si>
  <si>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</si>
  <si>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</si>
  <si>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</si>
  <si>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</si>
  <si>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</si>
  <si>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</si>
  <si>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</si>
  <si>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</si>
  <si>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</si>
  <si>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</si>
  <si>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</si>
  <si>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</si>
  <si>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</si>
  <si>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</si>
  <si>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</si>
  <si>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</si>
  <si>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</si>
  <si>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</si>
  <si>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</si>
  <si>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</si>
  <si>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</si>
  <si>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</si>
  <si>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</si>
  <si>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</si>
  <si>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</si>
  <si>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</si>
  <si>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</si>
  <si>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</si>
  <si>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</si>
  <si>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</si>
  <si>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</si>
  <si>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</si>
  <si>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</si>
  <si>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</si>
  <si>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</si>
  <si>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</si>
  <si>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</si>
  <si>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</si>
  <si>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</si>
  <si>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</si>
  <si>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</si>
  <si>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</si>
  <si>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</si>
  <si>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</si>
  <si>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</si>
  <si>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</si>
  <si>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</si>
  <si>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</si>
  <si>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</si>
  <si>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</si>
  <si>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</si>
  <si>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</si>
  <si>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</si>
  <si>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</si>
  <si>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</si>
  <si>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</si>
  <si>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</si>
  <si>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</si>
  <si>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</si>
  <si>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</si>
  <si>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</si>
  <si>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</si>
  <si>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</si>
  <si>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</si>
  <si>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</si>
  <si>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</si>
  <si>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</si>
  <si>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</si>
  <si>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</si>
  <si>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</si>
  <si>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</si>
  <si>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</si>
  <si>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</si>
  <si>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</si>
  <si>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</si>
  <si>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</si>
  <si>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</si>
  <si>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</si>
  <si>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</si>
  <si>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</si>
  <si>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</si>
  <si>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</si>
  <si>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</si>
  <si>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</si>
  <si>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</si>
  <si>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</si>
  <si>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</si>
  <si>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</si>
  <si>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</si>
  <si>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</si>
  <si>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</si>
  <si>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</si>
  <si>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</si>
  <si>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</si>
  <si>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</si>
  <si>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</si>
  <si>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</si>
  <si>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</si>
  <si>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</si>
  <si>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</si>
  <si>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</si>
  <si>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</si>
  <si>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</si>
  <si>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</si>
  <si>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</si>
  <si>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</si>
  <si>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</si>
  <si>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</si>
  <si>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</si>
  <si>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</si>
  <si>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</si>
  <si>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</si>
  <si>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</si>
  <si>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</si>
  <si>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</si>
  <si>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</si>
  <si>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</si>
  <si>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</si>
  <si>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</si>
  <si>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</si>
  <si>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</si>
  <si>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</si>
  <si>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</si>
  <si>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</si>
  <si>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</si>
  <si>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</si>
  <si>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</si>
  <si>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</si>
  <si>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</si>
  <si>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</si>
  <si>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</si>
  <si>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</si>
  <si>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</si>
  <si>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</si>
  <si>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</si>
  <si>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</si>
  <si>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</si>
  <si>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</si>
  <si>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</si>
  <si>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</si>
  <si>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</si>
  <si>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</si>
  <si>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</si>
  <si>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</si>
  <si>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</si>
  <si>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</si>
  <si>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</si>
  <si>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</si>
  <si>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</si>
  <si>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</si>
  <si>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</si>
  <si>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</si>
  <si>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</si>
  <si>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</si>
  <si>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</si>
  <si>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</si>
  <si>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</si>
  <si>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</si>
  <si>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</si>
  <si>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</si>
  <si>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</si>
  <si>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</si>
  <si>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</si>
  <si>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</si>
  <si>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</si>
  <si>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</si>
  <si>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</si>
  <si>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</si>
  <si>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</si>
  <si>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</si>
  <si>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</si>
  <si>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</si>
  <si>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</si>
  <si>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</si>
  <si>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</si>
  <si>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</si>
  <si>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</si>
  <si>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</si>
  <si>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</si>
  <si>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</si>
  <si>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</si>
  <si>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</si>
  <si>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</si>
  <si>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</si>
  <si>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</si>
  <si>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</si>
  <si>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</si>
  <si>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</si>
  <si>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</si>
  <si>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</si>
  <si>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</si>
  <si>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</si>
  <si>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</si>
  <si>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</si>
  <si>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</si>
  <si>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</si>
  <si>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</si>
  <si>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</si>
  <si>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</si>
  <si>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</si>
  <si>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</si>
  <si>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</si>
  <si>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</si>
  <si>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</si>
  <si>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</si>
  <si>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</si>
  <si>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</si>
  <si>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</si>
  <si>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</si>
  <si>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</si>
  <si>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</si>
  <si>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</si>
  <si>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</si>
  <si>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</si>
  <si>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</si>
  <si>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</si>
  <si>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</si>
  <si>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</si>
  <si>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</si>
  <si>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</si>
  <si>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</si>
  <si>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</si>
  <si>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</si>
  <si>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</si>
  <si>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</si>
  <si>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</si>
  <si>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</si>
  <si>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</si>
  <si>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</si>
  <si>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</si>
  <si>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</si>
  <si>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</si>
  <si>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</si>
  <si>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</si>
  <si>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</si>
  <si>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</si>
  <si>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</si>
  <si>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</si>
  <si>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</si>
  <si>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</si>
  <si>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</si>
  <si>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</si>
  <si>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</si>
  <si>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</si>
  <si>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</si>
  <si>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</si>
  <si>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</si>
  <si>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</si>
  <si>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</si>
  <si>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</si>
  <si>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</si>
  <si>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</si>
  <si>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</si>
  <si>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</si>
  <si>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</si>
  <si>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</si>
  <si>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</si>
  <si>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</si>
  <si>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</si>
  <si>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</si>
  <si>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</si>
  <si>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</si>
  <si>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</si>
  <si>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</si>
  <si>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</si>
  <si>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</si>
  <si>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</si>
  <si>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</si>
  <si>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</si>
  <si>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</si>
  <si>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</si>
  <si>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</si>
  <si>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</si>
  <si>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</si>
  <si>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</si>
  <si>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</si>
  <si>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</si>
  <si>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</si>
  <si>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</si>
  <si>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</si>
  <si>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</si>
  <si>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</si>
  <si>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</si>
  <si>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</si>
  <si>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</si>
  <si>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</si>
  <si>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</si>
  <si>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</si>
  <si>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</si>
  <si>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</si>
  <si>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</si>
  <si>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</si>
  <si>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</si>
  <si>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</si>
  <si>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</si>
  <si>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</si>
  <si>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</si>
  <si>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</si>
  <si>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</si>
  <si>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</si>
  <si>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</si>
  <si>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</si>
  <si>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</si>
  <si>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</si>
  <si>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</si>
  <si>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</si>
  <si>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</si>
  <si>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</si>
  <si>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</si>
  <si>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</si>
  <si>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</si>
  <si>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</si>
  <si>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</si>
  <si>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</si>
  <si>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</si>
  <si>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</si>
  <si>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</si>
  <si>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</si>
  <si>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</si>
  <si>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</si>
  <si>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</si>
  <si>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</si>
  <si>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</si>
  <si>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</si>
  <si>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</si>
  <si>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</si>
  <si>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</si>
  <si>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</si>
  <si>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</si>
  <si>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</si>
  <si>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</si>
  <si>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</si>
  <si>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</si>
  <si>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</si>
  <si>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</si>
  <si>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</si>
  <si>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</si>
  <si>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</si>
  <si>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</si>
  <si>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</si>
  <si>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</si>
  <si>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</si>
  <si>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</si>
  <si>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</si>
  <si>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</si>
  <si>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</si>
  <si>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</si>
  <si>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</si>
  <si>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</si>
  <si>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</si>
  <si>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</si>
  <si>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</si>
  <si>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</si>
  <si>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</si>
  <si>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</si>
  <si>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</si>
  <si>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</si>
  <si>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</si>
  <si>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</si>
  <si>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</si>
  <si>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</si>
  <si>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</si>
  <si>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</si>
  <si>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</si>
  <si>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</si>
  <si>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</si>
  <si>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</si>
  <si>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</si>
  <si>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</si>
  <si>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</si>
  <si>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</si>
  <si>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</si>
  <si>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</si>
  <si>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</si>
  <si>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</si>
  <si>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</si>
  <si>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</si>
  <si>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</si>
  <si>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</si>
  <si>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</si>
  <si>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</si>
  <si>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</si>
  <si>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</si>
  <si>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</si>
  <si>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</si>
  <si>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</si>
  <si>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</si>
  <si>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</si>
  <si>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</si>
  <si>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</si>
  <si>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</si>
  <si>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</si>
  <si>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</si>
  <si>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</si>
  <si>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</si>
  <si>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</si>
  <si>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</si>
  <si>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</si>
  <si>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</si>
  <si>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</si>
  <si>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</si>
  <si>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</si>
  <si>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</si>
  <si>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</si>
  <si>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</si>
  <si>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</si>
  <si>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</si>
  <si>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</si>
  <si>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</si>
  <si>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</si>
  <si>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</si>
  <si>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</si>
  <si>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</si>
  <si>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</si>
  <si>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</si>
  <si>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</si>
  <si>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</si>
  <si>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</si>
  <si>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</si>
  <si>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</si>
  <si>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</si>
  <si>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</si>
  <si>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</si>
  <si>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</si>
  <si>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</si>
  <si>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</si>
  <si>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</si>
  <si>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</si>
  <si>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</si>
  <si>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</si>
  <si>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</si>
  <si>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</si>
  <si>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</si>
  <si>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</si>
  <si>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</si>
  <si>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</si>
  <si>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</si>
  <si>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</si>
  <si>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</si>
  <si>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</si>
  <si>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</si>
  <si>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</si>
  <si>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</si>
  <si>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</si>
  <si>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</si>
  <si>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</si>
  <si>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</si>
  <si>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</si>
  <si>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</si>
  <si>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</si>
  <si>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</si>
  <si>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</si>
  <si>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</si>
  <si>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</si>
  <si>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</si>
  <si>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</si>
  <si>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</si>
  <si>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</si>
  <si>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</si>
  <si>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</si>
  <si>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</si>
  <si>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</si>
  <si>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</si>
  <si>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</si>
  <si>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</si>
  <si>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</si>
  <si>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</si>
  <si>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</si>
  <si>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</si>
  <si>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</si>
  <si>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</si>
  <si>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</si>
  <si>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</si>
  <si>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</si>
  <si>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</si>
  <si>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</si>
  <si>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</si>
  <si>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</si>
  <si>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</si>
  <si>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</si>
  <si>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</si>
  <si>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</si>
  <si>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</si>
  <si>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</si>
  <si>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</si>
  <si>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</si>
  <si>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</si>
  <si>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</si>
  <si>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</si>
  <si>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</si>
  <si>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</si>
  <si>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</si>
  <si>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</si>
  <si>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</si>
  <si>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</si>
  <si>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</si>
  <si>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</si>
  <si>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</si>
  <si>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</si>
  <si>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</si>
  <si>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</si>
  <si>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</si>
  <si>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</si>
  <si>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</si>
  <si>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</si>
  <si>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</si>
  <si>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</si>
  <si>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</si>
  <si>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</si>
  <si>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</si>
  <si>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</si>
  <si>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</si>
  <si>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</si>
  <si>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</si>
  <si>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</si>
  <si>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</si>
  <si>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</si>
  <si>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</si>
  <si>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</si>
  <si>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</si>
  <si>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</si>
  <si>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</si>
  <si>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</si>
  <si>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</si>
  <si>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</si>
  <si>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</si>
  <si>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</si>
  <si>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</si>
  <si>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</si>
  <si>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</si>
  <si>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</si>
  <si>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</si>
  <si>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</si>
  <si>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</si>
  <si>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</si>
  <si>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</si>
  <si>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</si>
  <si>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</si>
  <si>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</si>
  <si>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</si>
  <si>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</si>
  <si>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</si>
  <si>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</si>
  <si>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</si>
  <si>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</si>
  <si>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</si>
  <si>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</si>
  <si>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</si>
  <si>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</si>
  <si>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</si>
  <si>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</si>
  <si>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</si>
  <si>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</si>
  <si>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</si>
  <si>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</si>
  <si>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</si>
  <si>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</si>
  <si>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</si>
  <si>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</si>
  <si>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</si>
  <si>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</si>
  <si>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</si>
  <si>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</si>
  <si>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</si>
  <si>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</si>
  <si>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</si>
  <si>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</si>
  <si>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</si>
  <si>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</si>
  <si>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</si>
  <si>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</si>
  <si>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</si>
  <si>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</si>
  <si>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</si>
  <si>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</si>
  <si>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</si>
  <si>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</si>
  <si>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</si>
  <si>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</si>
  <si>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</si>
  <si>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</si>
  <si>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</si>
  <si>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</si>
  <si>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</si>
  <si>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</si>
  <si>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</si>
  <si>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</si>
  <si>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</si>
  <si>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</si>
  <si>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</si>
  <si>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</si>
  <si>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</si>
  <si>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</si>
  <si>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</si>
  <si>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</si>
  <si>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</si>
  <si>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</si>
  <si>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</si>
  <si>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</si>
  <si>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</si>
  <si>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</si>
  <si>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</si>
  <si>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</si>
  <si>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</si>
  <si>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</si>
  <si>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</si>
  <si>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</si>
  <si>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</si>
  <si>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</si>
  <si>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</si>
  <si>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</si>
  <si>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</si>
  <si>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</si>
  <si>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</si>
  <si>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</si>
  <si>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</si>
  <si>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</si>
  <si>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</si>
  <si>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</si>
  <si>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</si>
  <si>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</si>
  <si>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</si>
  <si>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</si>
  <si>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</si>
  <si>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</si>
  <si>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</si>
  <si>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</si>
  <si>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</si>
  <si>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</si>
  <si>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</si>
  <si>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</si>
  <si>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</si>
  <si>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</si>
  <si>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</si>
  <si>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</si>
  <si>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</si>
  <si>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</si>
  <si>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</si>
  <si>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</si>
  <si>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</si>
  <si>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</si>
  <si>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</si>
  <si>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</si>
  <si>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</si>
  <si>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</si>
  <si>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</si>
  <si>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</si>
  <si>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</si>
  <si>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</si>
  <si>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</si>
  <si>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</si>
  <si>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</si>
  <si>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</si>
  <si>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</si>
  <si>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</si>
  <si>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</si>
  <si>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</si>
  <si>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</si>
  <si>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</si>
  <si>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</si>
  <si>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</si>
  <si>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</si>
  <si>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</si>
  <si>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</si>
  <si>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</si>
  <si>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</si>
  <si>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</si>
  <si>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</si>
  <si>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</si>
  <si>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</si>
  <si>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</si>
  <si>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</si>
  <si>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</si>
  <si>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</si>
  <si>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</si>
  <si>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</si>
  <si>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</si>
  <si>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</si>
  <si>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</si>
  <si>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</si>
  <si>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</si>
  <si>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</si>
  <si>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</si>
  <si>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</si>
  <si>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</si>
  <si>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</si>
  <si>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</si>
  <si>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</si>
  <si>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</si>
  <si>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</si>
  <si>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</si>
  <si>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</si>
  <si>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</si>
  <si>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</si>
  <si>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</si>
  <si>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</si>
  <si>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</si>
  <si>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</si>
  <si>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</si>
  <si>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</si>
  <si>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</si>
  <si>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</si>
  <si>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</si>
  <si>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</si>
  <si>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</si>
  <si>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</si>
  <si>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</si>
  <si>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</si>
  <si>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</si>
  <si>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</si>
  <si>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</si>
  <si>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</si>
  <si>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</si>
  <si>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</si>
  <si>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</si>
  <si>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</si>
  <si>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</si>
  <si>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</si>
  <si>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</si>
  <si>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</si>
  <si>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</si>
  <si>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</si>
  <si>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</si>
  <si>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</si>
  <si>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</si>
  <si>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</si>
  <si>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</si>
  <si>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</si>
  <si>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</si>
  <si>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</si>
  <si>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</si>
  <si>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</si>
  <si>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</si>
  <si>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</si>
  <si>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</si>
  <si>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</si>
  <si>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</si>
  <si>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</si>
  <si>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</si>
  <si>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</si>
  <si>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</si>
  <si>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</si>
  <si>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</si>
  <si>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</si>
  <si>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</si>
  <si>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</si>
  <si>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</si>
  <si>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</si>
  <si>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</si>
  <si>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</si>
  <si>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</si>
  <si>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</si>
  <si>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</si>
  <si>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</si>
  <si>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</si>
  <si>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</si>
  <si>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</si>
  <si>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</si>
  <si>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</si>
  <si>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</si>
  <si>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</si>
  <si>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</si>
  <si>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</si>
  <si>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</si>
  <si>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</si>
  <si>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</si>
  <si>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</si>
  <si>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</si>
  <si>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</si>
  <si>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</si>
  <si>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</si>
  <si>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</si>
  <si>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</si>
  <si>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</si>
  <si>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</si>
  <si>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</si>
  <si>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</si>
  <si>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</si>
  <si>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</si>
  <si>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</si>
  <si>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</si>
  <si>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</si>
  <si>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</si>
  <si>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</si>
  <si>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</si>
  <si>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</si>
  <si>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</si>
  <si>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</si>
  <si>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</si>
  <si>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</si>
  <si>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</si>
  <si>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</si>
  <si>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</si>
  <si>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</si>
  <si>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</si>
  <si>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</si>
  <si>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</si>
  <si>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</si>
  <si>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</si>
  <si>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</si>
  <si>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</si>
  <si>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</si>
  <si>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</si>
  <si>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</si>
  <si>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</si>
  <si>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</si>
  <si>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</si>
  <si>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</si>
  <si>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</si>
  <si>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</si>
  <si>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</si>
  <si>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</si>
  <si>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</si>
  <si>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</si>
  <si>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</si>
  <si>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</si>
  <si>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</si>
  <si>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</si>
  <si>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</si>
  <si>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</si>
  <si>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</si>
  <si>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</si>
  <si>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</si>
  <si>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</si>
  <si>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</si>
  <si>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</si>
  <si>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</si>
  <si>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</si>
  <si>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</si>
  <si>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</si>
  <si>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</si>
  <si>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</si>
  <si>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</si>
  <si>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</si>
  <si>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</si>
  <si>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</si>
  <si>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</si>
  <si>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</si>
  <si>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</si>
  <si>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</si>
  <si>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</si>
  <si>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</si>
  <si>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</si>
  <si>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</si>
  <si>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</si>
  <si>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</si>
  <si>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</si>
  <si>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</si>
  <si>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</si>
  <si>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</si>
  <si>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</si>
  <si>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</si>
  <si>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</si>
  <si>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</si>
  <si>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</si>
  <si>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</si>
  <si>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</si>
  <si>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</si>
  <si>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</si>
  <si>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</si>
  <si>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</si>
  <si>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</si>
  <si>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</si>
  <si>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</si>
  <si>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</si>
  <si>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</si>
  <si>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</si>
  <si>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</si>
  <si>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</si>
  <si>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</si>
  <si>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</si>
  <si>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</si>
  <si>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</si>
  <si>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</si>
  <si>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</si>
  <si>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</si>
  <si>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</si>
  <si>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</si>
  <si>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</si>
  <si>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</si>
  <si>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</si>
  <si>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</si>
  <si>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</si>
  <si>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</si>
  <si>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</si>
  <si>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</si>
  <si>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</si>
  <si>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</si>
  <si>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</si>
  <si>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</si>
  <si>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</si>
  <si>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</si>
  <si>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</si>
  <si>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</si>
  <si>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</si>
  <si>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</si>
  <si>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</si>
  <si>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</si>
  <si>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</si>
  <si>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</si>
  <si>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</si>
  <si>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</si>
  <si>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</si>
  <si>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</si>
  <si>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</si>
  <si>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</si>
  <si>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</si>
  <si>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</si>
  <si>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</si>
  <si>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</si>
  <si>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</si>
  <si>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</si>
  <si>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</si>
  <si>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</si>
  <si>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</si>
  <si>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</si>
  <si>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</si>
  <si>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</si>
  <si>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</si>
  <si>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</si>
  <si>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</si>
  <si>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</si>
  <si>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</si>
  <si>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</si>
  <si>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</si>
  <si>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</si>
  <si>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</si>
  <si>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</si>
  <si>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</si>
  <si>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</si>
  <si>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</si>
  <si>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</si>
  <si>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</si>
  <si>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</si>
  <si>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</si>
  <si>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</si>
  <si>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</si>
  <si>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</si>
  <si>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</si>
  <si>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</si>
  <si>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</si>
  <si>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</si>
  <si>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</si>
  <si>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</si>
  <si>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</si>
  <si>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</si>
  <si>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</si>
  <si>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</si>
  <si>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</si>
  <si>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</si>
  <si>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</si>
  <si>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</si>
  <si>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</si>
  <si>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</si>
  <si>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</si>
  <si>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</si>
  <si>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</si>
  <si>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</si>
  <si>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</si>
  <si>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</si>
  <si>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</si>
  <si>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</si>
  <si>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</si>
  <si>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</si>
  <si>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</si>
  <si>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</si>
  <si>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</si>
  <si>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</si>
  <si>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</si>
  <si>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</si>
  <si>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</si>
  <si>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</si>
  <si>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</si>
  <si>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</si>
  <si>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</si>
  <si>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</si>
  <si>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</si>
  <si>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</si>
  <si>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</si>
  <si>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</si>
  <si>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</si>
  <si>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</si>
  <si>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</si>
  <si>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</si>
  <si>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</si>
  <si>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</si>
  <si>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</si>
  <si>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</si>
  <si>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</si>
  <si>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</si>
  <si>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</si>
  <si>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</si>
  <si>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</si>
  <si>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</si>
  <si>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</si>
  <si>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</si>
  <si>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</si>
  <si>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</si>
  <si>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</si>
  <si>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</si>
  <si>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</si>
  <si>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</si>
  <si>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</si>
  <si>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</si>
  <si>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</si>
  <si>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</si>
  <si>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</si>
  <si>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</si>
  <si>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</si>
  <si>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</si>
  <si>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</si>
  <si>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</si>
  <si>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</si>
  <si>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</si>
  <si>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</si>
  <si>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</si>
  <si>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</si>
  <si>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</si>
  <si>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</si>
  <si>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</si>
  <si>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</si>
  <si>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</si>
  <si>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</si>
  <si>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</si>
  <si>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</si>
  <si>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</si>
  <si>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</si>
  <si>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</si>
  <si>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</si>
  <si>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</si>
  <si>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</si>
  <si>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</si>
  <si>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</si>
  <si>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</si>
  <si>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</si>
  <si>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</si>
  <si>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</si>
  <si>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</si>
  <si>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</si>
  <si>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</si>
  <si>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</si>
  <si>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</si>
  <si>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</si>
  <si>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</si>
  <si>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</si>
  <si>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</si>
  <si>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</si>
  <si>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</si>
  <si>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</si>
  <si>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</si>
  <si>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</si>
  <si>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</si>
  <si>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</si>
  <si>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</si>
  <si>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</si>
  <si>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</si>
  <si>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</si>
  <si>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</si>
  <si>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</si>
  <si>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</si>
  <si>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</si>
  <si>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</si>
  <si>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</si>
  <si>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</si>
  <si>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</si>
  <si>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</si>
  <si>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</si>
  <si>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</si>
  <si>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</si>
  <si>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</si>
  <si>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</si>
  <si>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</si>
  <si>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</si>
  <si>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</si>
  <si>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</si>
  <si>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</si>
  <si>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</si>
  <si>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</si>
  <si>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</si>
  <si>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</si>
  <si>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</si>
  <si>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</si>
  <si>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</si>
  <si>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</si>
  <si>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</si>
  <si>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</si>
  <si>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</si>
  <si>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</si>
  <si>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</si>
  <si>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</si>
  <si>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</si>
  <si>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</si>
  <si>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</si>
  <si>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</si>
  <si>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</si>
  <si>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</si>
  <si>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</si>
  <si>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</si>
  <si>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</si>
  <si>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</si>
  <si>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</si>
  <si>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</si>
  <si>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</si>
  <si>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</si>
  <si>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</si>
  <si>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</si>
  <si>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</si>
  <si>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</si>
  <si>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</si>
  <si>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</si>
  <si>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</si>
  <si>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</si>
  <si>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</si>
  <si>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</si>
  <si>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</si>
  <si>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</si>
  <si>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</si>
  <si>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</si>
  <si>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</si>
  <si>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</si>
  <si>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</si>
  <si>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</si>
  <si>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</si>
  <si>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</si>
  <si>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</si>
  <si>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</si>
  <si>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</si>
  <si>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</si>
  <si>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</si>
  <si>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</si>
  <si>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</si>
  <si>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</si>
  <si>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</si>
  <si>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</si>
  <si>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</si>
  <si>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</si>
  <si>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</si>
  <si>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</si>
  <si>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</si>
  <si>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</si>
  <si>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</si>
  <si>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</si>
  <si>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</si>
  <si>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</si>
  <si>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</si>
  <si>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</si>
  <si>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</si>
  <si>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</si>
  <si>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</si>
  <si>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</si>
  <si>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</si>
  <si>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</si>
  <si>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</si>
  <si>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</si>
  <si>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</si>
  <si>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</si>
  <si>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</si>
  <si>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</si>
  <si>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</si>
  <si>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</si>
  <si>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</si>
  <si>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</si>
  <si>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</si>
  <si>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</si>
  <si>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</si>
  <si>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</si>
  <si>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</si>
  <si>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</si>
  <si>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</si>
  <si>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</si>
  <si>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</si>
  <si>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</si>
  <si>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</si>
  <si>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</si>
  <si>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</si>
  <si>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</si>
  <si>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</si>
  <si>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</si>
  <si>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</si>
  <si>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</si>
  <si>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</si>
  <si>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</si>
  <si>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</si>
  <si>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</si>
  <si>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</si>
  <si>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</si>
  <si>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</si>
  <si>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</si>
  <si>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</si>
  <si>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</si>
  <si>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</si>
  <si>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</si>
  <si>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</si>
  <si>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</si>
  <si>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</si>
  <si>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</si>
  <si>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</si>
  <si>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</si>
  <si>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</si>
  <si>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</si>
  <si>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</si>
  <si>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</si>
  <si>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</si>
  <si>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</si>
  <si>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</si>
  <si>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</si>
  <si>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</si>
  <si>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</si>
  <si>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</si>
  <si>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</si>
  <si>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</si>
  <si>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</si>
  <si>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</si>
  <si>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</si>
  <si>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</si>
  <si>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</si>
  <si>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</si>
  <si>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</si>
  <si>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</si>
  <si>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</si>
  <si>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</si>
  <si>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</si>
  <si>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</si>
  <si>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</si>
  <si>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</si>
  <si>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</si>
  <si>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</si>
  <si>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</si>
  <si>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</si>
  <si>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</si>
  <si>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</si>
  <si>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</si>
  <si>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</si>
  <si>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</si>
  <si>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</si>
  <si>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</si>
  <si>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</si>
  <si>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</si>
  <si>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</si>
  <si>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</si>
  <si>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</si>
  <si>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</si>
  <si>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</si>
  <si>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</si>
  <si>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</si>
  <si>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</si>
  <si>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</si>
  <si>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</si>
  <si>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</si>
  <si>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</si>
  <si>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</si>
  <si>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</si>
  <si>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</si>
  <si>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</si>
  <si>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</si>
  <si>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</si>
  <si>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</si>
  <si>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</si>
  <si>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</si>
  <si>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</si>
  <si>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</si>
  <si>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</si>
  <si>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</si>
  <si>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</si>
  <si>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</si>
  <si>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</si>
  <si>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</si>
  <si>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</si>
  <si>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</si>
  <si>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</si>
  <si>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</si>
  <si>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</si>
  <si>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</si>
  <si>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</si>
  <si>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</si>
  <si>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</si>
  <si>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</si>
  <si>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</si>
  <si>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</si>
  <si>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</si>
  <si>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</si>
  <si>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</si>
  <si>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</si>
  <si>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</si>
  <si>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</si>
  <si>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</si>
  <si>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</si>
  <si>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</si>
  <si>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</si>
  <si>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</si>
  <si>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</si>
  <si>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</si>
  <si>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</si>
  <si>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</si>
  <si>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</si>
  <si>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</si>
  <si>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</si>
  <si>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</si>
  <si>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</si>
  <si>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</si>
  <si>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</si>
  <si>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</si>
  <si>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</si>
  <si>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</si>
  <si>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</si>
  <si>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</si>
  <si>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</si>
  <si>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</si>
  <si>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</si>
  <si>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</si>
  <si>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</si>
  <si>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</si>
  <si>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</si>
  <si>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</si>
  <si>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</si>
  <si>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</si>
  <si>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</si>
  <si>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</si>
  <si>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</si>
  <si>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</si>
  <si>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</si>
  <si>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</si>
  <si>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</si>
  <si>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</si>
  <si>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</si>
  <si>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</si>
  <si>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</si>
  <si>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</si>
  <si>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</si>
  <si>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</si>
  <si>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</si>
  <si>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</si>
  <si>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</si>
  <si>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</si>
  <si>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</si>
  <si>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</si>
  <si>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</si>
  <si>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</si>
  <si>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</si>
  <si>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</si>
  <si>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</si>
  <si>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</si>
  <si>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</si>
  <si>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</si>
  <si>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</si>
  <si>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</si>
  <si>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</si>
  <si>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</si>
  <si>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</si>
  <si>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</si>
  <si>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</si>
  <si>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</si>
  <si>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</si>
  <si>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</si>
  <si>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</si>
  <si>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</si>
  <si>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</si>
  <si>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</si>
  <si>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</si>
  <si>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</si>
  <si>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</si>
  <si>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</si>
  <si>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</si>
  <si>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</si>
  <si>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</si>
  <si>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</si>
  <si>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</si>
  <si>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</si>
  <si>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</si>
  <si>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</si>
  <si>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</si>
  <si>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</si>
  <si>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</si>
  <si>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</si>
  <si>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</si>
  <si>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</si>
  <si>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</si>
  <si>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</si>
  <si>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</si>
  <si>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</si>
  <si>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</si>
  <si>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</si>
  <si>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</si>
  <si>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</si>
  <si>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</si>
  <si>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</si>
  <si>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</si>
  <si>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</si>
  <si>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</si>
  <si>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</si>
  <si>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</si>
  <si>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</si>
  <si>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</si>
  <si>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</si>
  <si>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</si>
  <si>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</si>
  <si>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</si>
  <si>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</si>
  <si>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</si>
  <si>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</si>
  <si>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</si>
  <si>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</si>
  <si>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</si>
  <si>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</si>
  <si>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</si>
  <si>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</si>
  <si>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</si>
  <si>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</si>
  <si>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</si>
  <si>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</si>
  <si>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</si>
  <si>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</si>
  <si>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</si>
  <si>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</si>
  <si>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</si>
  <si>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</si>
  <si>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</si>
  <si>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</si>
  <si>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</si>
  <si>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</si>
  <si>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</si>
  <si>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</si>
  <si>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</si>
  <si>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</si>
  <si>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</si>
  <si>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</si>
  <si>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</si>
  <si>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</si>
  <si>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</si>
  <si>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</si>
  <si>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</si>
  <si>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</si>
  <si>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</si>
  <si>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</si>
  <si>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</si>
  <si>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</si>
  <si>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</si>
  <si>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</si>
  <si>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</si>
  <si>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</si>
  <si>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</si>
  <si>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</si>
  <si>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</si>
  <si>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</si>
  <si>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</si>
  <si>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</si>
  <si>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</si>
  <si>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</si>
  <si>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</si>
  <si>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</si>
  <si>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</si>
  <si>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</si>
  <si>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</si>
  <si>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</si>
  <si>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</si>
  <si>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</si>
  <si>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</si>
  <si>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</si>
  <si>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</si>
  <si>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</si>
  <si>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</si>
  <si>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</si>
  <si>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</si>
  <si>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</si>
  <si>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</si>
  <si>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</si>
  <si>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</si>
  <si>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</si>
  <si>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</si>
  <si>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</si>
  <si>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</si>
  <si>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</si>
  <si>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</si>
  <si>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</si>
  <si>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</si>
  <si>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</si>
  <si>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</si>
  <si>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</si>
  <si>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</si>
  <si>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</si>
  <si>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</si>
  <si>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</si>
  <si>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</si>
  <si>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</si>
  <si>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</si>
  <si>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</si>
  <si>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</si>
  <si>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</si>
  <si>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</si>
  <si>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</si>
  <si>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</si>
  <si>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</si>
  <si>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</si>
  <si>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</si>
  <si>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</si>
  <si>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</si>
  <si>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</si>
  <si>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</si>
  <si>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</si>
  <si>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</si>
  <si>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</si>
  <si>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</si>
  <si>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</si>
  <si>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</si>
  <si>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</si>
  <si>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</si>
  <si>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</si>
  <si>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</si>
  <si>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</si>
  <si>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</si>
  <si>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</si>
  <si>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</si>
  <si>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</si>
  <si>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</si>
  <si>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</si>
  <si>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</si>
  <si>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</si>
  <si>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</si>
  <si>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</si>
  <si>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</si>
  <si>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</si>
  <si>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</si>
  <si>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</si>
  <si>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</si>
  <si>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</si>
  <si>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</si>
  <si>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</si>
  <si>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</si>
  <si>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</si>
  <si>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</si>
  <si>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</si>
  <si>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</si>
  <si>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</si>
  <si>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</si>
  <si>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</si>
  <si>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</si>
  <si>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</si>
  <si>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</si>
  <si>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</si>
  <si>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</si>
  <si>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</si>
  <si>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</si>
  <si>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</si>
  <si>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</si>
  <si>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</si>
  <si>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</si>
  <si>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</si>
  <si>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</si>
  <si>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</si>
  <si>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</si>
  <si>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</si>
  <si>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</si>
  <si>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</si>
  <si>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</si>
  <si>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</si>
  <si>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</si>
  <si>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</si>
  <si>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</si>
  <si>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</si>
  <si>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</si>
  <si>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</si>
  <si>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</si>
  <si>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</si>
  <si>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</si>
  <si>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</si>
  <si>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</si>
  <si>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</si>
  <si>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</si>
  <si>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</si>
  <si>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</si>
  <si>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</si>
  <si>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</si>
  <si>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</si>
  <si>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</si>
  <si>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</si>
  <si>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</si>
  <si>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</si>
  <si>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</si>
  <si>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</si>
  <si>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</si>
  <si>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</si>
  <si>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</si>
  <si>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</si>
  <si>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</si>
  <si>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</si>
  <si>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</si>
  <si>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</si>
  <si>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</si>
  <si>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</si>
  <si>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</si>
  <si>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</si>
  <si>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</si>
  <si>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</si>
  <si>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</si>
  <si>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</si>
  <si>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</si>
  <si>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</si>
  <si>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</si>
  <si>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</si>
  <si>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</si>
  <si>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</si>
  <si>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</si>
  <si>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</si>
  <si>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</si>
  <si>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</si>
  <si>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</si>
  <si>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</si>
  <si>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</si>
  <si>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</si>
  <si>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</si>
  <si>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</si>
  <si>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</si>
  <si>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</si>
  <si>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</si>
  <si>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</si>
  <si>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</si>
  <si>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</si>
  <si>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</si>
  <si>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</si>
  <si>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</si>
  <si>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</si>
  <si>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</si>
  <si>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</si>
  <si>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</si>
  <si>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</si>
  <si>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</si>
  <si>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</si>
  <si>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</si>
  <si>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</si>
  <si>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</si>
  <si>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</si>
  <si>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</si>
  <si>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</si>
  <si>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</si>
  <si>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</si>
  <si>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</si>
  <si>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</si>
  <si>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</si>
  <si>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</si>
  <si>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</si>
  <si>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</si>
  <si>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</si>
  <si>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</si>
  <si>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</si>
  <si>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</si>
  <si>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</si>
  <si>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</si>
  <si>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</si>
  <si>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</si>
  <si>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</si>
  <si>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</si>
  <si>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</si>
  <si>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</si>
  <si>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</si>
  <si>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</si>
  <si>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</si>
  <si>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</si>
  <si>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</si>
  <si>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</si>
  <si>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</si>
  <si>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</si>
  <si>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</si>
  <si>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</si>
  <si>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</si>
  <si>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</si>
  <si>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</si>
  <si>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</si>
  <si>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</si>
  <si>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</si>
  <si>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</si>
  <si>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</si>
  <si>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</si>
  <si>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</si>
  <si>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</si>
  <si>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</si>
  <si>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</si>
  <si>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</si>
  <si>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</si>
  <si>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</si>
  <si>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</si>
  <si>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</si>
  <si>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</si>
  <si>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</si>
  <si>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</si>
  <si>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</si>
  <si>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</si>
  <si>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</si>
  <si>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</si>
  <si>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</si>
  <si>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</si>
  <si>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</si>
  <si>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</si>
  <si>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</si>
  <si>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</si>
  <si>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</si>
  <si>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</si>
  <si>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</si>
  <si>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</si>
  <si>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</si>
  <si>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</si>
  <si>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</si>
  <si>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</si>
  <si>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</si>
  <si>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</si>
  <si>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</si>
  <si>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</si>
  <si>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</si>
  <si>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</si>
  <si>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</si>
  <si>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</si>
  <si>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</si>
  <si>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</si>
  <si>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</si>
  <si>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</si>
  <si>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</si>
  <si>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</si>
  <si>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</si>
  <si>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</si>
  <si>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</si>
  <si>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</si>
  <si>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</si>
  <si>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</si>
  <si>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</si>
  <si>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</si>
  <si>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</si>
  <si>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</si>
  <si>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</si>
  <si>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</si>
  <si>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</si>
  <si>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</si>
  <si>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</si>
  <si>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</si>
  <si>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</si>
  <si>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</si>
  <si>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</si>
  <si>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</si>
  <si>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</si>
  <si>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</si>
  <si>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</si>
  <si>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</si>
  <si>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</si>
  <si>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</si>
  <si>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</si>
  <si>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</si>
  <si>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</si>
  <si>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</si>
  <si>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</si>
  <si>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</si>
  <si>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</si>
  <si>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</si>
  <si>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</si>
  <si>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</si>
  <si>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</si>
  <si>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</si>
  <si>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</si>
  <si>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</si>
  <si>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</si>
  <si>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</si>
  <si>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</si>
  <si>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</si>
  <si>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</si>
  <si>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</si>
  <si>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</si>
  <si>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</si>
  <si>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</si>
  <si>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</si>
  <si>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</si>
  <si>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</si>
  <si>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</si>
  <si>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</si>
  <si>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</si>
  <si>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</si>
  <si>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</si>
  <si>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</si>
  <si>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</si>
  <si>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</si>
  <si>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</si>
  <si>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</si>
  <si>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</si>
  <si>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</si>
  <si>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</si>
  <si>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</si>
  <si>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</si>
  <si>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</si>
  <si>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</si>
  <si>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</si>
  <si>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</si>
  <si>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</si>
  <si>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</si>
  <si>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</si>
  <si>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</si>
  <si>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</si>
  <si>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</si>
  <si>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</si>
  <si>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</si>
  <si>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</si>
  <si>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</si>
  <si>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</si>
  <si>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</si>
  <si>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</si>
  <si>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</si>
  <si>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</si>
  <si>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</si>
  <si>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</si>
  <si>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</si>
  <si>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</si>
  <si>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</si>
  <si>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</si>
  <si>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</si>
  <si>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</si>
  <si>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</si>
  <si>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</si>
  <si>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</si>
  <si>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</si>
  <si>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</si>
  <si>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</si>
  <si>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</si>
  <si>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</si>
  <si>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</si>
  <si>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</si>
  <si>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</si>
  <si>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</si>
  <si>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</si>
  <si>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</si>
  <si>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</si>
  <si>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</si>
  <si>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</si>
  <si>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</si>
  <si>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</si>
  <si>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</si>
  <si>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</si>
  <si>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</si>
  <si>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</si>
  <si>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</si>
  <si>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</si>
  <si>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</si>
  <si>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</si>
  <si>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</si>
  <si>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</si>
  <si>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</si>
  <si>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</si>
  <si>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</si>
  <si>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</si>
  <si>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</si>
  <si>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</si>
  <si>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</si>
  <si>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</si>
  <si>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</si>
  <si>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</si>
  <si>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</si>
  <si>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</si>
  <si>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</si>
  <si>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</si>
  <si>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</si>
  <si>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</si>
  <si>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</si>
  <si>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</si>
  <si>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</si>
  <si>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</si>
  <si>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</si>
  <si>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</si>
  <si>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</si>
  <si>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</si>
  <si>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</si>
  <si>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</si>
  <si>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</si>
  <si>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</si>
  <si>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</si>
  <si>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</si>
  <si>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</si>
  <si>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</si>
  <si>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</si>
  <si>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</si>
  <si>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</si>
  <si>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</si>
  <si>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</si>
  <si>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</si>
  <si>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</si>
  <si>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</si>
  <si>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</si>
  <si>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</si>
  <si>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</si>
  <si>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</si>
  <si>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</si>
  <si>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</si>
  <si>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</si>
  <si>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</si>
  <si>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</si>
  <si>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</si>
  <si>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</si>
  <si>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</si>
  <si>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</si>
  <si>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</si>
  <si>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</si>
  <si>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</si>
  <si>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</si>
  <si>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</si>
  <si>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</si>
  <si>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</si>
  <si>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</si>
  <si>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</si>
  <si>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</si>
  <si>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</si>
  <si>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</si>
  <si>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</si>
  <si>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</si>
  <si>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</si>
  <si>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</si>
  <si>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</si>
  <si>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</si>
  <si>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</si>
  <si>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</si>
  <si>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</si>
  <si>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</si>
  <si>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</si>
  <si>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</si>
  <si>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</si>
  <si>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</si>
  <si>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</si>
  <si>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</si>
  <si>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</si>
  <si>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</si>
  <si>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</si>
  <si>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</si>
  <si>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</si>
  <si>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</si>
  <si>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</si>
  <si>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</si>
  <si>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</si>
  <si>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</si>
  <si>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</si>
  <si>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</si>
  <si>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</si>
  <si>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</si>
  <si>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</si>
  <si>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</si>
  <si>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</si>
  <si>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</si>
  <si>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</si>
  <si>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</si>
  <si>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</si>
  <si>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</si>
  <si>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</si>
  <si>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</si>
  <si>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</si>
  <si>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</si>
  <si>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</si>
  <si>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</si>
  <si>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</si>
  <si>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</si>
  <si>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</si>
  <si>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</si>
  <si>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</si>
  <si>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</si>
  <si>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</si>
  <si>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</si>
  <si>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</si>
  <si>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</si>
  <si>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</si>
  <si>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</si>
  <si>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</si>
  <si>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</si>
  <si>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</si>
  <si>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</si>
  <si>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</si>
  <si>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</si>
  <si>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</si>
  <si>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</si>
  <si>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</si>
  <si>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</si>
  <si>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</si>
  <si>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</si>
  <si>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</si>
  <si>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</si>
  <si>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</si>
  <si>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</si>
  <si>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</si>
  <si>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</si>
  <si>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</si>
  <si>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</si>
  <si>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</si>
  <si>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</si>
  <si>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</si>
  <si>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</si>
  <si>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</si>
  <si>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</si>
  <si>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</si>
  <si>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</si>
  <si>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</si>
  <si>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</si>
  <si>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</si>
  <si>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</si>
  <si>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</si>
  <si>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</si>
  <si>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</si>
  <si>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</si>
  <si>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</si>
  <si>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</si>
  <si>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</si>
  <si>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</si>
  <si>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</si>
  <si>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</si>
  <si>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</si>
  <si>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</si>
  <si>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</si>
  <si>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</si>
  <si>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</si>
  <si>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</si>
  <si>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</si>
  <si>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</si>
  <si>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</si>
  <si>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</si>
  <si>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</si>
  <si>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</si>
  <si>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</si>
  <si>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</si>
  <si>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</si>
  <si>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</si>
  <si>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</si>
  <si>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</si>
  <si>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</si>
  <si>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</si>
  <si>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</si>
  <si>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</si>
  <si>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</si>
  <si>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</si>
  <si>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</si>
  <si>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</si>
  <si>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</si>
  <si>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</si>
  <si>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</si>
  <si>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</si>
  <si>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</si>
  <si>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</si>
  <si>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</si>
  <si>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</si>
  <si>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</si>
  <si>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</si>
  <si>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</si>
  <si>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</si>
  <si>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</si>
  <si>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</si>
  <si>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</si>
  <si>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</si>
  <si>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</si>
  <si>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</si>
  <si>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</si>
  <si>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</si>
  <si>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</si>
  <si>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</si>
  <si>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</si>
  <si>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</si>
  <si>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</si>
  <si>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</si>
  <si>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</si>
  <si>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</si>
  <si>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</si>
  <si>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</si>
  <si>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</si>
  <si>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</si>
  <si>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</si>
  <si>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</si>
  <si>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</si>
  <si>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</si>
  <si>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</si>
  <si>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</si>
  <si>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</si>
  <si>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</si>
  <si>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</si>
  <si>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</si>
  <si>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</si>
  <si>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</si>
  <si>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</si>
  <si>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</si>
  <si>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</si>
  <si>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</si>
  <si>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</si>
  <si>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</si>
  <si>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</si>
  <si>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</si>
  <si>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</si>
  <si>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</si>
  <si>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</si>
  <si>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</si>
  <si>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</si>
  <si>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</si>
  <si>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</si>
  <si>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</si>
  <si>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</si>
  <si>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</si>
  <si>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</si>
  <si>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</si>
  <si>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</si>
  <si>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</si>
  <si>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</si>
  <si>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</si>
  <si>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</si>
  <si>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</si>
  <si>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</si>
  <si>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</si>
  <si>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</si>
  <si>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</si>
  <si>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</si>
  <si>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</si>
  <si>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</si>
  <si>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</si>
  <si>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</si>
  <si>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</si>
  <si>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</si>
  <si>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</si>
  <si>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</si>
  <si>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</si>
  <si>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</si>
  <si>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</si>
  <si>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</si>
  <si>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</si>
  <si>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</si>
  <si>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</si>
  <si>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</si>
  <si>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</si>
  <si>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</si>
  <si>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</si>
  <si>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</si>
  <si>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</si>
  <si>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</si>
  <si>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</si>
  <si>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</si>
  <si>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</si>
  <si>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</si>
  <si>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</si>
  <si>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</si>
  <si>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</si>
  <si>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</si>
  <si>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</si>
  <si>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</si>
  <si>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</si>
  <si>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</si>
  <si>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</si>
  <si>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</si>
  <si>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</si>
  <si>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</si>
  <si>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</si>
  <si>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</si>
  <si>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</si>
  <si>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</si>
  <si>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</si>
  <si>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</si>
  <si>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</si>
  <si>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</si>
  <si>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</si>
  <si>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</si>
  <si>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</si>
  <si>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</si>
  <si>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</si>
  <si>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</si>
  <si>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</si>
  <si>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</si>
  <si>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</si>
  <si>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</si>
  <si>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</si>
  <si>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</si>
  <si>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</si>
  <si>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</si>
  <si>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</si>
  <si>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</si>
  <si>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</si>
  <si>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</si>
  <si>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</si>
  <si>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</si>
  <si>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</si>
  <si>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</si>
  <si>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</si>
  <si>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</si>
  <si>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</si>
  <si>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</si>
  <si>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</si>
  <si>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</si>
  <si>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</si>
  <si>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</si>
  <si>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</si>
  <si>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</si>
  <si>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</si>
  <si>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</si>
  <si>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</si>
  <si>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</si>
  <si>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</si>
  <si>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</si>
  <si>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</si>
  <si>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</si>
  <si>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</si>
  <si>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</si>
  <si>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</si>
  <si>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</si>
  <si>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</si>
  <si>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</si>
  <si>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</si>
  <si>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</si>
  <si>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</si>
  <si>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</si>
  <si>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</si>
  <si>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</si>
  <si>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</si>
  <si>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</si>
  <si>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</si>
  <si>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</si>
  <si>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</si>
  <si>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</si>
  <si>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</si>
  <si>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</si>
  <si>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</si>
  <si>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</si>
  <si>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</si>
  <si>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</si>
  <si>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</si>
  <si>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</si>
  <si>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</si>
  <si>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</si>
  <si>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</si>
  <si>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</si>
  <si>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</si>
  <si>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</si>
  <si>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</si>
  <si>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</si>
  <si>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</si>
  <si>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</si>
  <si>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</si>
  <si>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</si>
  <si>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</si>
  <si>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</si>
  <si>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</si>
  <si>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</si>
  <si>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</si>
  <si>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</si>
  <si>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</si>
  <si>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</si>
  <si>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</si>
  <si>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</si>
  <si>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</si>
  <si>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</si>
  <si>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</si>
  <si>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</si>
  <si>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</si>
  <si>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</si>
  <si>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</si>
  <si>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</si>
  <si>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</si>
  <si>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</si>
  <si>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</si>
  <si>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</si>
  <si>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</si>
  <si>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</si>
  <si>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</si>
  <si>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</si>
  <si>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</si>
  <si>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</si>
  <si>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</si>
  <si>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</si>
  <si>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</si>
  <si>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</si>
  <si>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</si>
  <si>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</si>
  <si>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</si>
  <si>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</si>
  <si>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</si>
  <si>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</si>
  <si>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</si>
  <si>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</si>
  <si>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</si>
  <si>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</si>
  <si>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</si>
  <si>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</si>
  <si>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</si>
  <si>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</si>
  <si>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</si>
  <si>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</si>
  <si>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</si>
  <si>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</si>
  <si>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</si>
  <si>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</si>
  <si>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</si>
  <si>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</si>
  <si>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</si>
  <si>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</si>
  <si>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</si>
  <si>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</si>
  <si>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</si>
  <si>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</si>
  <si>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</si>
  <si>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</si>
  <si>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</si>
  <si>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</si>
  <si>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</si>
  <si>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</si>
  <si>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</si>
  <si>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</si>
  <si>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</si>
  <si>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</si>
  <si>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</si>
  <si>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</si>
  <si>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</si>
  <si>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</si>
  <si>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</si>
  <si>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</si>
  <si>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</si>
  <si>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</si>
  <si>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</si>
  <si>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</si>
  <si>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</si>
  <si>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</si>
  <si>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</si>
  <si>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</si>
  <si>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</si>
  <si>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</si>
  <si>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</si>
  <si>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</si>
  <si>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</si>
  <si>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</si>
  <si>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</si>
  <si>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</si>
  <si>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</si>
  <si>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</si>
  <si>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</si>
  <si>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</si>
  <si>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</si>
  <si>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</si>
  <si>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</si>
  <si>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</si>
  <si>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</si>
  <si>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</si>
  <si>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</si>
  <si>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</si>
  <si>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</si>
  <si>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</si>
  <si>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</si>
  <si>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</si>
  <si>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</si>
  <si>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</si>
  <si>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</si>
  <si>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</si>
  <si>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</si>
  <si>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</si>
  <si>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</si>
  <si>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</si>
  <si>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</si>
  <si>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</si>
  <si>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</si>
  <si>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</si>
  <si>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</si>
  <si>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</si>
  <si>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</si>
  <si>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</si>
  <si>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</si>
  <si>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</si>
  <si>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</si>
  <si>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</si>
  <si>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</si>
  <si>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</si>
  <si>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</si>
  <si>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</si>
  <si>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</si>
  <si>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</si>
  <si>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</si>
  <si>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</si>
  <si>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</si>
  <si>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</si>
  <si>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</si>
  <si>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</si>
  <si>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</si>
  <si>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</si>
  <si>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</si>
  <si>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</si>
  <si>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</si>
  <si>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</si>
  <si>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</si>
  <si>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</si>
  <si>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</si>
  <si>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</si>
  <si>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</si>
  <si>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</si>
  <si>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</si>
  <si>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</si>
  <si>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</si>
  <si>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</si>
  <si>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</si>
  <si>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</si>
  <si>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</si>
  <si>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</si>
  <si>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</si>
  <si>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</si>
  <si>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</si>
  <si>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</si>
  <si>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</si>
  <si>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</si>
  <si>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</si>
  <si>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</si>
  <si>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</si>
  <si>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</si>
  <si>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</si>
  <si>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</si>
  <si>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</si>
  <si>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</si>
  <si>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</si>
  <si>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</si>
  <si>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</si>
  <si>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</si>
  <si>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</si>
  <si>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</si>
  <si>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</si>
  <si>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</si>
  <si>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</si>
  <si>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</si>
  <si>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</si>
  <si>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</si>
  <si>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</si>
  <si>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</si>
  <si>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</si>
  <si>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</si>
  <si>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</si>
  <si>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</si>
  <si>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</si>
  <si>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</si>
  <si>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</si>
  <si>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</si>
  <si>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</si>
  <si>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</si>
  <si>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</si>
  <si>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</si>
  <si>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</si>
  <si>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</si>
  <si>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</si>
  <si>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</si>
  <si>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</si>
  <si>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</si>
  <si>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</si>
  <si>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</si>
  <si>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</si>
  <si>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</si>
  <si>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</si>
  <si>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</si>
  <si>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</si>
  <si>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</si>
  <si>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</si>
  <si>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</si>
  <si>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</si>
  <si>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</si>
  <si>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</si>
  <si>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</si>
  <si>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</si>
  <si>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</si>
  <si>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</si>
  <si>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</si>
  <si>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</si>
  <si>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</si>
  <si>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</si>
  <si>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</si>
  <si>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</si>
  <si>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</si>
  <si>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</si>
  <si>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</si>
  <si>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</si>
  <si>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</si>
  <si>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</si>
  <si>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</si>
  <si>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</si>
  <si>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</si>
  <si>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</si>
  <si>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</si>
  <si>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</si>
  <si>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</si>
  <si>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</si>
  <si>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</si>
  <si>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</si>
  <si>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</si>
  <si>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</si>
  <si>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</si>
  <si>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</si>
  <si>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</si>
  <si>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</si>
  <si>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</si>
  <si>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</si>
  <si>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</si>
  <si>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</si>
  <si>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</si>
  <si>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</si>
  <si>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</si>
  <si>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</si>
  <si>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</si>
  <si>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</si>
  <si>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</si>
  <si>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</si>
  <si>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</si>
  <si>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</si>
  <si>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</si>
  <si>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</si>
  <si>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</si>
  <si>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</si>
  <si>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</si>
  <si>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</si>
  <si>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</si>
  <si>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</si>
  <si>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</si>
  <si>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</si>
  <si>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</si>
  <si>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</si>
  <si>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</si>
  <si>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</si>
  <si>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</si>
  <si>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</si>
  <si>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</si>
  <si>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</si>
  <si>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</si>
  <si>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</si>
  <si>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</si>
  <si>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</si>
  <si>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</si>
  <si>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</si>
  <si>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</si>
  <si>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</si>
  <si>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</si>
  <si>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</si>
  <si>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</si>
  <si>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</si>
  <si>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</si>
  <si>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</si>
  <si>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</si>
  <si>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</si>
  <si>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</si>
  <si>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</si>
  <si>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</si>
  <si>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</si>
  <si>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</si>
  <si>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</si>
  <si>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</si>
  <si>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</si>
  <si>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</si>
  <si>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</si>
  <si>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</si>
  <si>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</si>
  <si>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</si>
  <si>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</si>
  <si>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</si>
  <si>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</si>
  <si>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</si>
  <si>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</si>
  <si>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</si>
  <si>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</si>
  <si>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</si>
  <si>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</si>
  <si>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</si>
  <si>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</si>
  <si>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</si>
  <si>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</si>
  <si>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</si>
  <si>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</si>
  <si>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</si>
  <si>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</si>
  <si>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</si>
  <si>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</si>
  <si>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</si>
  <si>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</si>
  <si>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</si>
  <si>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</si>
  <si>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</si>
  <si>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</si>
  <si>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</si>
  <si>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</si>
  <si>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</si>
  <si>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</si>
  <si>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</si>
  <si>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</si>
  <si>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</si>
  <si>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</si>
  <si>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</si>
  <si>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</si>
  <si>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</si>
  <si>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</si>
  <si>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</si>
  <si>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</si>
  <si>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</si>
  <si>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</si>
  <si>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</si>
  <si>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</si>
  <si>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</si>
  <si>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</si>
  <si>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</si>
  <si>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</si>
  <si>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</si>
  <si>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</si>
  <si>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</si>
  <si>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</si>
  <si>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</si>
  <si>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</si>
  <si>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</si>
  <si>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</si>
  <si>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</si>
  <si>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</si>
  <si>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</si>
  <si>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</si>
  <si>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</si>
  <si>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</si>
  <si>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</si>
  <si>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</si>
  <si>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</si>
  <si>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</si>
  <si>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</si>
  <si>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</si>
  <si>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</si>
  <si>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</si>
  <si>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</si>
  <si>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</si>
  <si>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</si>
  <si>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</si>
  <si>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</si>
  <si>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</si>
  <si>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</si>
  <si>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</si>
  <si>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</si>
  <si>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</si>
  <si>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</si>
  <si>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</si>
  <si>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</si>
  <si>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</si>
  <si>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</si>
  <si>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</si>
  <si>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</si>
  <si>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</si>
  <si>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</si>
  <si>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</si>
  <si>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</si>
  <si>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</si>
  <si>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</si>
  <si>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</si>
  <si>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</si>
  <si>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</si>
  <si>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</si>
  <si>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</si>
  <si>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</si>
  <si>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</si>
  <si>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</si>
  <si>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</si>
  <si>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</si>
  <si>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</si>
  <si>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</si>
  <si>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</si>
  <si>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</si>
  <si>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</si>
  <si>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</si>
  <si>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</si>
  <si>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</si>
  <si>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</si>
  <si>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</si>
  <si>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</si>
  <si>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</si>
  <si>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</si>
  <si>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</si>
  <si>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</si>
  <si>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</si>
  <si>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</si>
  <si>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</si>
  <si>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</si>
  <si>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</si>
  <si>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</si>
  <si>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</si>
  <si>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</si>
  <si>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</si>
  <si>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</si>
  <si>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</si>
  <si>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</si>
  <si>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</si>
  <si>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</si>
  <si>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</si>
  <si>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</si>
  <si>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</si>
  <si>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</si>
  <si>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</si>
  <si>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</si>
  <si>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</si>
  <si>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</si>
  <si>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</si>
  <si>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</si>
  <si>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</si>
  <si>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</si>
  <si>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</si>
  <si>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</si>
  <si>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</si>
  <si>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</si>
  <si>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</si>
  <si>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</si>
  <si>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</si>
  <si>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</si>
  <si>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</si>
  <si>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</si>
  <si>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</si>
  <si>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</si>
  <si>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</si>
  <si>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</si>
  <si>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</si>
  <si>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</si>
  <si>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</si>
  <si>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</si>
  <si>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</si>
  <si>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</si>
  <si>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</si>
  <si>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</si>
  <si>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</si>
  <si>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</si>
  <si>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</si>
  <si>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</si>
  <si>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</si>
  <si>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</si>
  <si>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</si>
  <si>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</si>
  <si>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</si>
  <si>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</si>
  <si>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</si>
  <si>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</si>
  <si>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</si>
  <si>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</si>
  <si>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</si>
  <si>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</si>
  <si>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</si>
  <si>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</si>
  <si>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</si>
  <si>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</si>
  <si>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</si>
  <si>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</si>
  <si>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</si>
  <si>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</si>
  <si>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</si>
  <si>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</si>
  <si>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</si>
  <si>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</si>
  <si>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</si>
  <si>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</si>
  <si>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</si>
  <si>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</si>
  <si>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</si>
  <si>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</si>
  <si>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</si>
  <si>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</si>
  <si>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</si>
  <si>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</si>
  <si>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</si>
  <si>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</si>
  <si>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</si>
  <si>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</si>
  <si>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</si>
  <si>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</si>
  <si>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</si>
  <si>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</si>
  <si>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</si>
  <si>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</si>
  <si>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</si>
  <si>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</si>
  <si>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</si>
  <si>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</si>
  <si>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</si>
  <si>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</si>
  <si>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</si>
  <si>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</si>
  <si>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</si>
  <si>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</si>
  <si>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</si>
  <si>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</si>
  <si>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</si>
  <si>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</si>
  <si>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</si>
  <si>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</si>
  <si>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</si>
  <si>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</si>
  <si>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</si>
  <si>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</si>
  <si>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</si>
  <si>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</si>
  <si>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</si>
  <si>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</si>
  <si>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</si>
  <si>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</si>
  <si>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</si>
  <si>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</si>
  <si>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</si>
  <si>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</si>
  <si>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</si>
  <si>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</si>
  <si>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</si>
  <si>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</si>
  <si>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</si>
  <si>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</si>
  <si>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</si>
  <si>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</si>
  <si>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</si>
  <si>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</si>
  <si>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</si>
  <si>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</si>
  <si>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</si>
  <si>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</si>
  <si>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</si>
  <si>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</si>
  <si>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</si>
  <si>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</si>
  <si>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</si>
  <si>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</si>
  <si>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</si>
  <si>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</si>
  <si>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</si>
  <si>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</si>
  <si>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</si>
  <si>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</si>
  <si>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</si>
  <si>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</si>
  <si>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</si>
  <si>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</si>
  <si>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</si>
  <si>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</si>
  <si>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</si>
  <si>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</si>
  <si>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</si>
  <si>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</si>
  <si>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</si>
  <si>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</si>
  <si>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</si>
  <si>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</si>
  <si>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</si>
  <si>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</si>
  <si>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</si>
  <si>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</si>
  <si>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</si>
  <si>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</si>
  <si>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</si>
  <si>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</si>
  <si>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</si>
  <si>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</si>
  <si>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</si>
  <si>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</si>
  <si>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</si>
  <si>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</si>
  <si>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</si>
  <si>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</si>
  <si>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</si>
  <si>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</si>
  <si>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</si>
  <si>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</si>
  <si>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</si>
  <si>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</si>
  <si>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</si>
  <si>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</si>
  <si>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</si>
  <si>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</si>
  <si>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</si>
  <si>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</si>
  <si>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</si>
  <si>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</si>
  <si>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</si>
  <si>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</si>
  <si>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</si>
  <si>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</si>
  <si>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</si>
  <si>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</si>
  <si>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</si>
  <si>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</si>
  <si>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</si>
  <si>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</si>
  <si>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</si>
  <si>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</si>
  <si>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</si>
  <si>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</si>
  <si>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</si>
  <si>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</si>
  <si>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</si>
  <si>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</si>
  <si>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</si>
  <si>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</si>
  <si>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</si>
  <si>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</si>
  <si>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</si>
  <si>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</si>
  <si>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</si>
  <si>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</si>
  <si>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</si>
  <si>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</si>
  <si>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</si>
  <si>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</si>
  <si>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</si>
  <si>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</si>
  <si>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</si>
  <si>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</si>
  <si>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</si>
  <si>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</si>
  <si>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</si>
  <si>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</si>
  <si>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</si>
  <si>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</si>
  <si>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</si>
  <si>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</si>
  <si>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</si>
  <si>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</si>
  <si>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</si>
  <si>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</si>
  <si>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</si>
  <si>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</si>
  <si>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</si>
  <si>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</si>
  <si>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</si>
  <si>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</si>
  <si>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</si>
  <si>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</si>
  <si>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</si>
  <si>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</si>
  <si>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</si>
  <si>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</si>
  <si>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</si>
  <si>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</si>
  <si>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</si>
  <si>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</si>
  <si>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</si>
  <si>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</si>
  <si>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</si>
  <si>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</si>
  <si>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</si>
  <si>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</si>
  <si>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</si>
  <si>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</si>
  <si>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</si>
  <si>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</si>
  <si>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</si>
  <si>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</si>
  <si>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</si>
  <si>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</si>
  <si>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</si>
  <si>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</si>
  <si>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</si>
  <si>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</si>
  <si>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</si>
  <si>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</si>
  <si>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</si>
  <si>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</si>
  <si>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</si>
  <si>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</si>
  <si>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</si>
  <si>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</si>
  <si>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</si>
  <si>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</si>
  <si>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</si>
  <si>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</si>
  <si>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</si>
  <si>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</si>
  <si>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</si>
  <si>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</si>
  <si>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</si>
  <si>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</si>
  <si>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</si>
  <si>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</si>
  <si>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</si>
  <si>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</si>
  <si>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</si>
  <si>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</si>
  <si>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</si>
  <si>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</si>
  <si>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</si>
  <si>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</si>
  <si>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</si>
  <si>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</si>
  <si>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</si>
  <si>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</si>
  <si>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</si>
  <si>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</si>
  <si>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</si>
  <si>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</si>
  <si>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</si>
  <si>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</si>
  <si>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</si>
  <si>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</si>
  <si>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</si>
  <si>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</si>
  <si>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</si>
  <si>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</si>
  <si>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</si>
  <si>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</si>
  <si>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</si>
  <si>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</si>
  <si>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</si>
  <si>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</si>
  <si>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</si>
  <si>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</si>
  <si>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</si>
  <si>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</si>
  <si>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</si>
  <si>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</si>
  <si>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</si>
  <si>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</si>
  <si>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</si>
  <si>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</si>
  <si>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</si>
  <si>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</si>
  <si>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</si>
  <si>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</si>
  <si>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</si>
  <si>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</si>
  <si>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</si>
  <si>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</si>
  <si>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</si>
  <si>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</si>
  <si>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</si>
  <si>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</si>
  <si>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</si>
  <si>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</si>
  <si>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</si>
  <si>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</si>
  <si>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</si>
  <si>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</si>
  <si>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</si>
  <si>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</si>
  <si>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</si>
  <si>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</si>
  <si>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</si>
  <si>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</si>
  <si>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</si>
  <si>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</si>
  <si>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</si>
  <si>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</si>
  <si>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</si>
  <si>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</si>
  <si>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</si>
  <si>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</si>
  <si>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</si>
  <si>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</si>
  <si>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</si>
  <si>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</si>
  <si>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</si>
  <si>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</si>
  <si>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</si>
  <si>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</si>
  <si>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</si>
  <si>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</si>
  <si>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</si>
  <si>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</si>
  <si>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</si>
  <si>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</si>
  <si>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</si>
  <si>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</si>
  <si>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</si>
  <si>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</si>
  <si>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</si>
  <si>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</si>
  <si>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</si>
  <si>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</si>
  <si>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</si>
  <si>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</si>
  <si>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</si>
  <si>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</si>
  <si>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</si>
  <si>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</si>
  <si>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</si>
  <si>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</si>
  <si>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</si>
  <si>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</si>
  <si>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</si>
  <si>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</si>
  <si>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</si>
  <si>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</si>
  <si>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</si>
  <si>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</si>
  <si>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</si>
  <si>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</si>
  <si>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</si>
  <si>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</si>
  <si>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</si>
  <si>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</si>
  <si>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</si>
  <si>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</si>
  <si>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</si>
  <si>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</si>
  <si>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</si>
  <si>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</si>
  <si>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</si>
  <si>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</si>
  <si>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</si>
  <si>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</si>
  <si>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</si>
  <si>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</si>
  <si>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</si>
  <si>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</si>
  <si>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</si>
  <si>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</si>
  <si>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</si>
  <si>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</si>
  <si>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</si>
  <si>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</si>
  <si>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</si>
  <si>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</si>
  <si>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</si>
  <si>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</si>
  <si>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</si>
  <si>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</si>
  <si>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</si>
  <si>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</si>
  <si>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</si>
  <si>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</si>
  <si>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</si>
  <si>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</si>
  <si>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</si>
  <si>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</si>
  <si>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</si>
  <si>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</si>
  <si>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</si>
  <si>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</si>
  <si>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</si>
  <si>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</si>
  <si>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</si>
  <si>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</si>
  <si>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</si>
  <si>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</si>
  <si>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</si>
  <si>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</si>
  <si>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</si>
  <si>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</si>
  <si>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</si>
  <si>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</si>
  <si>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</si>
  <si>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</si>
  <si>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</si>
  <si>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</si>
  <si>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</si>
  <si>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</si>
  <si>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</si>
  <si>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</si>
  <si>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</si>
  <si>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</si>
  <si>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</si>
  <si>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</si>
  <si>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</si>
  <si>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</si>
  <si>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</si>
  <si>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</si>
  <si>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</si>
  <si>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</si>
  <si>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</si>
  <si>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</si>
  <si>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</si>
  <si>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</si>
  <si>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</si>
  <si>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</si>
  <si>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</si>
  <si>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</si>
  <si>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</si>
  <si>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</si>
  <si>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</si>
  <si>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</si>
  <si>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</si>
  <si>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</si>
  <si>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</si>
  <si>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</si>
  <si>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</si>
  <si>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</si>
  <si>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</si>
  <si>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</si>
  <si>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</si>
  <si>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</si>
  <si>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</si>
  <si>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</si>
  <si>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</si>
  <si>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</si>
  <si>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</si>
  <si>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</si>
  <si>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</si>
  <si>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</si>
  <si>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</si>
  <si>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</si>
  <si>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</si>
  <si>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</si>
  <si>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</si>
  <si>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</si>
  <si>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</si>
  <si>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</si>
  <si>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</si>
  <si>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</si>
  <si>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</si>
  <si>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</si>
  <si>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</si>
  <si>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</si>
  <si>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</si>
  <si>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</si>
  <si>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</si>
  <si>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</si>
  <si>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</si>
  <si>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</si>
  <si>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</si>
  <si>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</si>
  <si>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</si>
  <si>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</si>
  <si>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</si>
  <si>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</si>
  <si>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</si>
  <si>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</si>
  <si>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</si>
  <si>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</si>
  <si>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</si>
  <si>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</si>
  <si>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</si>
  <si>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</si>
  <si>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</si>
  <si>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</si>
  <si>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</si>
  <si>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</si>
  <si>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</si>
  <si>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</si>
  <si>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</si>
  <si>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</si>
  <si>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</si>
  <si>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</si>
  <si>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</si>
  <si>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</si>
  <si>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</si>
  <si>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</si>
  <si>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</si>
  <si>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</si>
  <si>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</si>
  <si>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</si>
  <si>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</si>
  <si>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</si>
  <si>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</si>
  <si>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</si>
  <si>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</si>
  <si>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</si>
  <si>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</si>
  <si>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</si>
  <si>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</si>
  <si>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</si>
  <si>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</si>
  <si>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</si>
  <si>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</si>
  <si>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</si>
  <si>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</si>
  <si>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</si>
  <si>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</si>
  <si>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</si>
  <si>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</si>
  <si>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</si>
  <si>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</si>
  <si>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</si>
  <si>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</si>
  <si>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</si>
  <si>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</si>
  <si>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</si>
  <si>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</si>
  <si>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</si>
  <si>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</si>
  <si>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</si>
  <si>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</si>
  <si>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</si>
  <si>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</si>
  <si>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</si>
  <si>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</si>
  <si>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</si>
  <si>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</si>
  <si>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</si>
  <si>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</si>
  <si>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</si>
  <si>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</si>
  <si>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</si>
  <si>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</si>
  <si>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</si>
  <si>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</si>
  <si>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</si>
  <si>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</si>
  <si>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</si>
  <si>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</si>
  <si>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</si>
  <si>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</si>
  <si>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</si>
  <si>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</si>
  <si>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</si>
  <si>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</si>
  <si>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</si>
  <si>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</si>
  <si>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</si>
  <si>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</si>
  <si>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</si>
  <si>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</si>
  <si>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</si>
  <si>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</si>
  <si>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</si>
  <si>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</si>
  <si>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</si>
  <si>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</si>
  <si>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</si>
  <si>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</si>
  <si>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</si>
  <si>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</si>
  <si>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</si>
  <si>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</si>
  <si>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</si>
  <si>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</si>
  <si>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</si>
  <si>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</si>
  <si>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</si>
  <si>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</si>
  <si>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</si>
  <si>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</si>
  <si>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</si>
  <si>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</si>
  <si>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</si>
  <si>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</si>
  <si>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</si>
  <si>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</si>
  <si>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</si>
  <si>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</si>
  <si>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</si>
  <si>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</si>
  <si>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</si>
  <si>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</si>
  <si>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</si>
  <si>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</si>
  <si>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</si>
  <si>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</si>
  <si>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</si>
  <si>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</si>
  <si>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</si>
  <si>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</si>
  <si>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</si>
  <si>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</si>
  <si>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</si>
  <si>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</si>
  <si>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</si>
  <si>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</si>
  <si>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</si>
  <si>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</si>
  <si>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</si>
  <si>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</si>
  <si>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</si>
  <si>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</si>
  <si>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</si>
  <si>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</si>
  <si>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</si>
  <si>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</si>
  <si>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</si>
  <si>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</si>
  <si>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</si>
  <si>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</si>
  <si>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</si>
  <si>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</si>
  <si>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</si>
  <si>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</si>
  <si>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</si>
  <si>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</si>
  <si>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</si>
  <si>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</si>
  <si>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</si>
  <si>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</si>
  <si>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</si>
  <si>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</si>
  <si>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</si>
  <si>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</si>
  <si>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</si>
  <si>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</si>
  <si>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</si>
  <si>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</si>
  <si>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</si>
  <si>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</si>
  <si>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</si>
  <si>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</si>
  <si>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</si>
  <si>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</si>
  <si>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</si>
  <si>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</si>
  <si>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</si>
  <si>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</si>
  <si>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</si>
  <si>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</si>
  <si>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</si>
  <si>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</si>
  <si>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</si>
  <si>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</si>
  <si>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</si>
  <si>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</si>
  <si>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</si>
  <si>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</si>
  <si>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</si>
  <si>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</si>
  <si>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</si>
  <si>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</si>
  <si>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</si>
  <si>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</si>
  <si>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</si>
  <si>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</si>
  <si>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</si>
  <si>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</si>
  <si>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</si>
  <si>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</si>
  <si>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</si>
  <si>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</si>
  <si>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</si>
  <si>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</si>
  <si>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</si>
  <si>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</si>
  <si>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</si>
  <si>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</si>
  <si>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</si>
  <si>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</si>
  <si>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</si>
  <si>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</si>
  <si>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</si>
  <si>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</si>
  <si>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</si>
  <si>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</si>
  <si>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</si>
  <si>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</si>
  <si>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</si>
  <si>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</si>
  <si>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</si>
  <si>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</si>
  <si>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</si>
  <si>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</si>
  <si>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</si>
  <si>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</si>
  <si>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</si>
  <si>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</si>
  <si>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</si>
  <si>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</si>
  <si>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</si>
  <si>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</si>
  <si>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</si>
  <si>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</si>
  <si>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</si>
  <si>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</si>
  <si>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</si>
  <si>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</si>
  <si>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</si>
  <si>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</si>
  <si>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</si>
  <si>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</si>
  <si>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</si>
  <si>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</si>
  <si>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</si>
  <si>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</si>
  <si>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</si>
  <si>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</si>
  <si>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</si>
  <si>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</si>
  <si>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</si>
  <si>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</si>
  <si>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</si>
  <si>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</si>
  <si>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</si>
  <si>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</si>
  <si>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</si>
  <si>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</si>
  <si>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</si>
  <si>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</si>
  <si>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</si>
  <si>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</si>
  <si>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</si>
  <si>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</si>
  <si>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</si>
  <si>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</si>
  <si>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</si>
  <si>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</si>
  <si>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</si>
  <si>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</si>
  <si>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</si>
  <si>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</si>
  <si>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</si>
  <si>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</si>
  <si>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</si>
  <si>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</si>
  <si>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</si>
  <si>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</si>
  <si>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</si>
  <si>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</si>
  <si>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</si>
  <si>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</si>
  <si>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</si>
  <si>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</si>
  <si>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</si>
  <si>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</si>
  <si>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</si>
  <si>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</si>
  <si>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</si>
  <si>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</si>
  <si>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</si>
  <si>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</si>
  <si>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</si>
  <si>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</si>
  <si>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</si>
  <si>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</si>
  <si>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</si>
  <si>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</si>
  <si>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</si>
  <si>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</si>
  <si>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</si>
  <si>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</si>
  <si>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</si>
  <si>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</si>
  <si>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</si>
  <si>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</si>
  <si>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</si>
  <si>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</si>
  <si>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</si>
  <si>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</si>
  <si>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</si>
  <si>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</si>
  <si>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</si>
  <si>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</si>
  <si>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</si>
  <si>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</si>
  <si>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</si>
  <si>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</si>
  <si>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</si>
  <si>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</si>
  <si>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</si>
  <si>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</si>
  <si>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</si>
  <si>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</si>
  <si>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</si>
  <si>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</si>
  <si>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</si>
  <si>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</si>
  <si>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</si>
  <si>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</si>
  <si>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</si>
  <si>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</si>
  <si>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</si>
  <si>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</si>
  <si>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</si>
  <si>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</si>
  <si>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</si>
  <si>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</si>
  <si>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</si>
  <si>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</si>
  <si>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</si>
  <si>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</si>
  <si>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</si>
  <si>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</si>
  <si>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</si>
  <si>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</si>
  <si>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</si>
  <si>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</si>
  <si>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</si>
  <si>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</si>
  <si>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</si>
  <si>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</si>
  <si>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</si>
  <si>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</si>
  <si>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</si>
  <si>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</si>
  <si>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</si>
  <si>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</si>
  <si>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</si>
  <si>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</si>
  <si>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</si>
  <si>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</si>
  <si>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</si>
  <si>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</si>
  <si>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</si>
  <si>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</si>
  <si>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</si>
  <si>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</si>
  <si>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</si>
  <si>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</si>
  <si>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</si>
  <si>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</si>
  <si>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</si>
  <si>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</si>
  <si>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</si>
  <si>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</si>
  <si>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</si>
  <si>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</si>
  <si>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</si>
  <si>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</si>
  <si>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</si>
  <si>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</si>
  <si>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</si>
  <si>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</si>
  <si>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</si>
  <si>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</si>
  <si>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</si>
  <si>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</si>
  <si>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</si>
  <si>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</si>
  <si>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</si>
  <si>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</si>
  <si>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</si>
  <si>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</si>
  <si>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</si>
  <si>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</si>
  <si>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</si>
  <si>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</si>
  <si>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</si>
  <si>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</si>
  <si>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</si>
  <si>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</si>
  <si>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</si>
  <si>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</si>
  <si>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</si>
  <si>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</si>
  <si>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</si>
  <si>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</si>
  <si>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</si>
  <si>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</si>
  <si>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</si>
  <si>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</si>
  <si>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</si>
  <si>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</si>
  <si>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</si>
  <si>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</si>
  <si>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</si>
  <si>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</si>
  <si>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</si>
  <si>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</si>
  <si>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</si>
  <si>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</si>
  <si>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</si>
  <si>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</si>
  <si>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</si>
  <si>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</si>
  <si>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</si>
  <si>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</si>
  <si>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</si>
  <si>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</si>
  <si>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</si>
  <si>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</si>
  <si>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</si>
  <si>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</si>
  <si>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</si>
  <si>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</si>
  <si>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</si>
  <si>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</si>
  <si>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</si>
  <si>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</si>
  <si>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</si>
  <si>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</si>
  <si>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</si>
  <si>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</si>
  <si>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</si>
  <si>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</si>
  <si>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</si>
  <si>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</si>
  <si>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</si>
  <si>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</si>
  <si>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</si>
  <si>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</si>
  <si>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</si>
  <si>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</si>
  <si>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</si>
  <si>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</si>
  <si>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</si>
  <si>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</si>
  <si>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</si>
  <si>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</si>
  <si>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</si>
  <si>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</si>
  <si>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</si>
  <si>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</si>
  <si>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</si>
  <si>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</si>
  <si>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</si>
  <si>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</si>
  <si>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</si>
  <si>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</si>
  <si>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</si>
  <si>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</si>
  <si>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</si>
  <si>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</si>
  <si>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</si>
  <si>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</si>
  <si>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</si>
  <si>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</si>
  <si>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</si>
  <si>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</si>
  <si>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</si>
  <si>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</si>
  <si>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</si>
  <si>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</si>
  <si>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</si>
  <si>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</si>
  <si>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</si>
  <si>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</si>
  <si>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</si>
  <si>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</si>
  <si>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</si>
  <si>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</si>
  <si>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</si>
  <si>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</si>
  <si>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</si>
  <si>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</si>
  <si>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</si>
  <si>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</si>
  <si>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</si>
  <si>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</si>
  <si>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</si>
  <si>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</si>
  <si>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</si>
  <si>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</si>
  <si>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</si>
  <si>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</si>
  <si>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</si>
  <si>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</si>
  <si>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</si>
  <si>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</si>
  <si>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</si>
  <si>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</si>
  <si>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</si>
  <si>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</si>
  <si>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</si>
  <si>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</si>
  <si>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</si>
  <si>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</si>
  <si>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</si>
  <si>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</si>
  <si>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</si>
  <si>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</si>
  <si>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</si>
  <si>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</si>
  <si>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</si>
  <si>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</si>
  <si>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</si>
  <si>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</si>
  <si>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</si>
  <si>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</si>
  <si>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</si>
  <si>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</si>
  <si>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</si>
  <si>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</si>
  <si>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</si>
  <si>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</si>
  <si>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</si>
  <si>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</si>
  <si>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</si>
  <si>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</si>
  <si>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</si>
  <si>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</si>
  <si>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</si>
  <si>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</si>
  <si>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</si>
  <si>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</si>
  <si>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</si>
  <si>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</si>
  <si>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</si>
  <si>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</si>
  <si>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</si>
  <si>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</si>
  <si>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</si>
  <si>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</si>
  <si>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</si>
  <si>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</si>
  <si>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</si>
  <si>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</si>
  <si>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</si>
  <si>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</si>
  <si>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</si>
  <si>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</si>
  <si>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</si>
  <si>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</si>
  <si>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</si>
  <si>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</si>
  <si>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</si>
  <si>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</si>
  <si>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</si>
  <si>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</si>
  <si>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</si>
  <si>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</si>
  <si>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</si>
  <si>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</si>
  <si>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</si>
  <si>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</si>
  <si>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</si>
  <si>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</si>
  <si>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</si>
  <si>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</si>
  <si>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</si>
  <si>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</si>
  <si>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</si>
  <si>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</si>
  <si>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</si>
  <si>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</si>
  <si>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</si>
  <si>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</si>
  <si>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</si>
  <si>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</si>
  <si>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</si>
  <si>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</si>
  <si>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</si>
  <si>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</si>
  <si>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</si>
  <si>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</si>
  <si>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</si>
  <si>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</si>
  <si>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</si>
  <si>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</si>
  <si>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</si>
  <si>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</si>
  <si>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</si>
  <si>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</si>
  <si>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</si>
  <si>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</si>
  <si>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</si>
  <si>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</si>
  <si>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</si>
  <si>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</si>
  <si>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</si>
  <si>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</si>
  <si>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</si>
  <si>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</si>
  <si>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</si>
  <si>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</si>
  <si>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</si>
  <si>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</si>
  <si>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</si>
  <si>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</si>
  <si>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</si>
  <si>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</si>
  <si>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</si>
  <si>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</si>
  <si>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</si>
  <si>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</si>
  <si>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</si>
  <si>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</si>
  <si>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</si>
  <si>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</si>
  <si>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</si>
  <si>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</si>
  <si>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</si>
  <si>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</si>
  <si>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</si>
  <si>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</si>
  <si>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</si>
  <si>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</si>
  <si>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</si>
  <si>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</si>
  <si>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</si>
  <si>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</si>
  <si>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</si>
  <si>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</si>
  <si>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</si>
  <si>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</si>
  <si>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</si>
  <si>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</si>
  <si>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</si>
  <si>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</si>
  <si>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</si>
  <si>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</si>
  <si>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</si>
  <si>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</si>
  <si>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</si>
  <si>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</si>
  <si>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</si>
  <si>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</si>
  <si>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</si>
  <si>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</si>
  <si>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</si>
  <si>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</si>
  <si>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</si>
  <si>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</si>
  <si>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</si>
  <si>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</si>
  <si>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</si>
  <si>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</si>
  <si>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</si>
  <si>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</si>
  <si>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</si>
  <si>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</si>
  <si>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</si>
  <si>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</si>
  <si>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</si>
  <si>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</si>
  <si>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</si>
  <si>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</si>
  <si>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</si>
  <si>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</si>
  <si>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</si>
  <si>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</si>
  <si>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</si>
  <si>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</si>
  <si>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</si>
  <si>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</si>
  <si>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</si>
  <si>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</si>
  <si>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</si>
  <si>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</si>
  <si>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</si>
  <si>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</si>
  <si>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</si>
  <si>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</si>
  <si>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</si>
  <si>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</si>
  <si>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</si>
  <si>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</si>
  <si>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</si>
  <si>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</si>
  <si>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</si>
  <si>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</si>
  <si>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</si>
  <si>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</si>
  <si>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</si>
  <si>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</si>
  <si>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</si>
  <si>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</si>
  <si>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</si>
  <si>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</si>
  <si>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</si>
  <si>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</si>
  <si>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</si>
  <si>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</si>
  <si>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</si>
  <si>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</si>
  <si>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</si>
  <si>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</si>
  <si>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</si>
  <si>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</si>
  <si>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</si>
  <si>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</si>
  <si>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</si>
  <si>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</si>
  <si>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</si>
  <si>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</si>
  <si>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</si>
  <si>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</si>
  <si>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</si>
  <si>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</si>
  <si>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</si>
  <si>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</si>
  <si>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</si>
  <si>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</si>
  <si>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</si>
  <si>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</si>
  <si>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</si>
  <si>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</si>
  <si>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</si>
  <si>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</si>
  <si>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</si>
  <si>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</si>
  <si>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</si>
  <si>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</si>
  <si>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</si>
  <si>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</si>
  <si>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</si>
  <si>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</si>
  <si>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</si>
  <si>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</si>
  <si>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</si>
  <si>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</si>
  <si>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</si>
  <si>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</si>
  <si>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</si>
  <si>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</si>
  <si>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</si>
  <si>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</si>
  <si>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</si>
  <si>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</si>
  <si>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</si>
  <si>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</si>
  <si>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</si>
  <si>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</si>
  <si>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</si>
  <si>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</si>
  <si>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</si>
  <si>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</si>
  <si>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</si>
  <si>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</si>
  <si>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</si>
  <si>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</si>
  <si>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</si>
  <si>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</si>
  <si>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</si>
  <si>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</si>
  <si>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</si>
  <si>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</si>
  <si>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</si>
  <si>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</si>
  <si>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</si>
  <si>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</si>
  <si>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</si>
  <si>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</si>
  <si>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</si>
  <si>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</si>
  <si>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</si>
  <si>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</si>
  <si>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</si>
  <si>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</si>
  <si>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</si>
  <si>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</si>
  <si>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</si>
  <si>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</si>
  <si>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</si>
  <si>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</si>
  <si>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</si>
  <si>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</si>
  <si>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</si>
  <si>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</si>
  <si>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</si>
  <si>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</si>
  <si>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</si>
  <si>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</si>
  <si>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</si>
  <si>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</si>
  <si>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</si>
  <si>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</si>
  <si>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</si>
  <si>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</si>
  <si>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</si>
  <si>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</si>
  <si>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</si>
  <si>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</si>
  <si>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</si>
  <si>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</si>
  <si>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</si>
  <si>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</si>
  <si>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</si>
  <si>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</si>
  <si>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</si>
  <si>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</si>
  <si>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</si>
  <si>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</si>
  <si>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</si>
  <si>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</si>
  <si>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</si>
  <si>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</si>
  <si>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</si>
  <si>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</si>
  <si>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</si>
  <si>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</si>
  <si>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</si>
  <si>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</si>
  <si>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</si>
  <si>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</si>
  <si>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</si>
  <si>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</si>
  <si>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</si>
  <si>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</si>
  <si>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</si>
  <si>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</si>
  <si>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</si>
  <si>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</si>
  <si>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</si>
  <si>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</si>
  <si>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</si>
  <si>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</si>
  <si>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</si>
  <si>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</si>
  <si>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</si>
  <si>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</si>
  <si>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</si>
  <si>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</si>
  <si>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</si>
  <si>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</si>
  <si>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</si>
  <si>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</si>
  <si>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</si>
  <si>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</si>
  <si>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</si>
  <si>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</si>
  <si>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</si>
  <si>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</si>
  <si>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</si>
  <si>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</si>
  <si>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</si>
  <si>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</si>
  <si>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</si>
  <si>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</si>
  <si>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</si>
  <si>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</si>
  <si>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</si>
  <si>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</si>
  <si>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</si>
  <si>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</si>
  <si>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</si>
  <si>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</si>
  <si>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</si>
  <si>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</si>
  <si>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</si>
  <si>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</si>
  <si>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</si>
  <si>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</si>
  <si>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</si>
  <si>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</si>
  <si>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</si>
  <si>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</si>
  <si>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</si>
  <si>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</si>
  <si>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</si>
  <si>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</si>
  <si>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</si>
  <si>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</si>
  <si>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</si>
  <si>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</si>
  <si>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</si>
  <si>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</si>
  <si>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</si>
  <si>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</si>
  <si>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</si>
  <si>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</si>
  <si>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</si>
  <si>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</si>
  <si>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</si>
  <si>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</si>
  <si>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</si>
  <si>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</si>
  <si>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</si>
  <si>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</si>
  <si>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</si>
  <si>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</si>
  <si>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</si>
  <si>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</si>
  <si>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</si>
  <si>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</si>
  <si>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</si>
  <si>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</si>
  <si>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</si>
  <si>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</si>
  <si>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</si>
  <si>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</si>
  <si>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</si>
  <si>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</si>
  <si>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</si>
  <si>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</si>
  <si>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</si>
  <si>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</si>
  <si>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</si>
  <si>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</si>
  <si>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</si>
  <si>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</si>
  <si>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</si>
  <si>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</si>
  <si>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</si>
  <si>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</si>
  <si>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</si>
  <si>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</si>
  <si>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</si>
  <si>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</si>
  <si>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</si>
  <si>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</si>
  <si>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</si>
  <si>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</si>
  <si>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</si>
  <si>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</si>
  <si>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</si>
  <si>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</si>
  <si>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</si>
  <si>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</si>
  <si>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</si>
  <si>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</si>
  <si>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</si>
  <si>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</si>
  <si>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</si>
  <si>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</si>
  <si>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</si>
  <si>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</si>
  <si>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</si>
  <si>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</si>
  <si>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</si>
  <si>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</si>
  <si>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</si>
  <si>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</si>
  <si>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</si>
  <si>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</si>
  <si>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</si>
  <si>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</si>
  <si>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</si>
  <si>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</si>
  <si>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</si>
  <si>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</si>
  <si>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</si>
  <si>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</si>
  <si>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</si>
  <si>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</si>
  <si>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</si>
  <si>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</si>
  <si>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</si>
  <si>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</si>
  <si>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</si>
  <si>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</si>
  <si>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</si>
  <si>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</si>
  <si>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</si>
  <si>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</si>
  <si>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</si>
  <si>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</si>
  <si>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</si>
  <si>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</si>
  <si>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</si>
  <si>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</si>
  <si>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</si>
  <si>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</si>
  <si>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</si>
  <si>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</si>
  <si>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</si>
  <si>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</si>
  <si>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</si>
  <si>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</si>
  <si>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</si>
  <si>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</si>
  <si>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</si>
  <si>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</si>
  <si>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</si>
  <si>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</si>
  <si>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</si>
  <si>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</si>
  <si>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</si>
  <si>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</si>
  <si>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</si>
  <si>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</si>
  <si>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</si>
  <si>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</si>
  <si>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</si>
  <si>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</si>
  <si>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</si>
  <si>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</si>
  <si>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</si>
  <si>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</si>
  <si>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</si>
  <si>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</si>
  <si>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</si>
  <si>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</si>
  <si>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</si>
  <si>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</si>
  <si>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</si>
  <si>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</si>
  <si>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</si>
  <si>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</si>
  <si>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</si>
  <si>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</si>
  <si>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</si>
  <si>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</si>
  <si>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</si>
  <si>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</si>
  <si>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</si>
  <si>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</si>
  <si>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</si>
  <si>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</si>
  <si>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</si>
  <si>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</si>
  <si>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</si>
  <si>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</si>
  <si>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</si>
  <si>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</si>
  <si>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</si>
  <si>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</si>
  <si>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</si>
  <si>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</si>
  <si>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</si>
  <si>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</si>
  <si>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</si>
  <si>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</si>
  <si>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</si>
  <si>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</si>
  <si>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</si>
  <si>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</si>
  <si>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</si>
  <si>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</si>
  <si>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</si>
  <si>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</si>
  <si>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</si>
  <si>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</si>
  <si>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</si>
  <si>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</si>
  <si>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</si>
  <si>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</si>
  <si>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</si>
  <si>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</si>
  <si>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</si>
  <si>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</si>
  <si>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</si>
  <si>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</si>
  <si>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</si>
  <si>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</si>
  <si>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</si>
  <si>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</si>
  <si>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</si>
  <si>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</si>
  <si>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</si>
  <si>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</si>
  <si>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</si>
  <si>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</si>
  <si>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</si>
  <si>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</si>
  <si>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</si>
  <si>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</si>
  <si>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</si>
  <si>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</si>
  <si>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</si>
  <si>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</si>
  <si>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</si>
  <si>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</si>
  <si>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</si>
  <si>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</si>
  <si>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</si>
  <si>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</si>
  <si>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</si>
  <si>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</si>
  <si>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</si>
  <si>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</si>
  <si>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</si>
  <si>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</si>
  <si>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</si>
  <si>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</si>
  <si>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</si>
  <si>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</si>
  <si>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</si>
  <si>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</si>
  <si>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</si>
  <si>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</si>
  <si>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</si>
  <si>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</si>
  <si>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</si>
  <si>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</si>
  <si>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</si>
  <si>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</si>
  <si>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</si>
  <si>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</si>
  <si>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</si>
  <si>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</si>
  <si>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</si>
  <si>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</si>
  <si>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</si>
  <si>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</si>
  <si>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</si>
  <si>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</si>
  <si>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</si>
  <si>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</si>
  <si>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</si>
  <si>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</si>
  <si>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</si>
  <si>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</si>
  <si>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</si>
  <si>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</si>
  <si>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</si>
  <si>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</si>
  <si>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</si>
  <si>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</si>
  <si>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</si>
  <si>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</si>
  <si>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</si>
  <si>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</si>
  <si>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</si>
  <si>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</si>
  <si>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</si>
  <si>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</si>
  <si>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</si>
  <si>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</si>
  <si>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</si>
  <si>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</si>
  <si>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</si>
  <si>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</si>
  <si>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</si>
  <si>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</si>
  <si>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</si>
  <si>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</si>
  <si>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</si>
  <si>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</si>
  <si>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</si>
  <si>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</si>
  <si>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</si>
  <si>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</si>
  <si>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</si>
  <si>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</si>
  <si>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</si>
  <si>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</si>
  <si>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</si>
  <si>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</si>
  <si>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</si>
  <si>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</si>
  <si>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</si>
  <si>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</si>
  <si>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</si>
  <si>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</si>
  <si>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</si>
  <si>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</si>
  <si>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</si>
  <si>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</si>
  <si>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</si>
  <si>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</si>
  <si>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</si>
  <si>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</si>
  <si>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</si>
  <si>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</si>
  <si>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</si>
  <si>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</si>
  <si>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</si>
  <si>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</si>
  <si>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</si>
  <si>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</si>
  <si>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</si>
  <si>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</si>
  <si>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</si>
  <si>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</si>
  <si>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</si>
  <si>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</si>
  <si>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</si>
  <si>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</si>
  <si>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</si>
  <si>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</si>
  <si>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</si>
  <si>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</si>
  <si>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</si>
  <si>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</si>
  <si>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</si>
  <si>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</si>
  <si>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</si>
  <si>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</si>
  <si>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</si>
  <si>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</si>
  <si>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</si>
  <si>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</si>
  <si>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</si>
  <si>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</si>
  <si>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</si>
  <si>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</si>
  <si>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</si>
  <si>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</si>
  <si>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</si>
  <si>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</si>
  <si>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</si>
  <si>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</si>
  <si>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</si>
  <si>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</si>
  <si>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</si>
  <si>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</si>
  <si>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</si>
  <si>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</si>
  <si>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</si>
  <si>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</si>
  <si>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</si>
  <si>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</si>
  <si>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</si>
  <si>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</si>
  <si>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</si>
  <si>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</si>
  <si>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</si>
  <si>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</si>
  <si>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</si>
  <si>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</si>
  <si>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</si>
  <si>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</si>
  <si>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</si>
  <si>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</si>
  <si>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</si>
  <si>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</si>
  <si>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</si>
  <si>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</si>
  <si>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</si>
  <si>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</si>
  <si>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</si>
  <si>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</si>
  <si>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</si>
  <si>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</si>
  <si>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</si>
  <si>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</si>
  <si>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</si>
  <si>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</si>
  <si>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</si>
  <si>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</si>
  <si>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</si>
  <si>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</si>
  <si>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</si>
  <si>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</si>
  <si>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</si>
  <si>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</si>
  <si>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</si>
  <si>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</si>
  <si>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</si>
  <si>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</si>
  <si>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</si>
  <si>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</si>
  <si>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</si>
  <si>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</si>
  <si>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</si>
  <si>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</si>
  <si>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</si>
  <si>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</si>
  <si>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</si>
  <si>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</si>
  <si>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</si>
  <si>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</si>
  <si>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</si>
  <si>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</si>
  <si>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</si>
  <si>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</si>
  <si>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</si>
  <si>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</si>
  <si>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</si>
  <si>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</si>
  <si>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</si>
  <si>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</si>
  <si>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</si>
  <si>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</si>
  <si>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</si>
  <si>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</si>
  <si>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</si>
  <si>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</si>
  <si>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</si>
  <si>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</si>
  <si>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</si>
  <si>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</si>
  <si>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</si>
  <si>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</si>
  <si>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</si>
  <si>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</si>
  <si>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</si>
  <si>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</si>
  <si>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</si>
  <si>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</si>
  <si>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</si>
  <si>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</si>
  <si>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</si>
  <si>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</si>
  <si>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</si>
  <si>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</si>
  <si>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</si>
  <si>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</si>
  <si>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</si>
  <si>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</si>
  <si>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</si>
  <si>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</si>
  <si>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</si>
  <si>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</si>
  <si>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</si>
  <si>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</si>
  <si>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</si>
  <si>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</si>
  <si>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</si>
  <si>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</si>
  <si>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</si>
  <si>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</si>
  <si>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</si>
  <si>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</si>
  <si>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</si>
  <si>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</si>
  <si>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</si>
  <si>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</si>
  <si>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</si>
  <si>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</si>
  <si>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</si>
  <si>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</si>
  <si>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</si>
  <si>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</si>
  <si>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</si>
  <si>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</si>
  <si>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</si>
  <si>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</si>
  <si>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</si>
  <si>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</si>
  <si>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</si>
  <si>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</si>
  <si>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</si>
  <si>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</si>
  <si>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</si>
  <si>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</si>
  <si>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</si>
  <si>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</si>
  <si>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</si>
  <si>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</si>
  <si>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</si>
  <si>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</si>
  <si>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</si>
  <si>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</si>
  <si>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</si>
  <si>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</si>
  <si>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</si>
  <si>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</si>
  <si>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</si>
  <si>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</si>
  <si>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</si>
  <si>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</si>
  <si>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</si>
  <si>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</si>
  <si>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</si>
  <si>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</si>
  <si>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</si>
  <si>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</si>
  <si>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</si>
  <si>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</si>
  <si>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</si>
  <si>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</si>
  <si>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</si>
  <si>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</si>
  <si>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</si>
  <si>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</si>
  <si>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</si>
  <si>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</si>
  <si>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</si>
  <si>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</si>
  <si>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</si>
  <si>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</si>
  <si>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</si>
  <si>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</si>
  <si>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</si>
  <si>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</si>
  <si>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</si>
  <si>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</si>
  <si>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</si>
  <si>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</si>
  <si>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</si>
  <si>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</si>
  <si>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</si>
  <si>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</si>
  <si>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</si>
  <si>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</si>
  <si>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</si>
  <si>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</si>
  <si>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</si>
  <si>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</si>
  <si>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</si>
  <si>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</si>
  <si>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</si>
  <si>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</si>
  <si>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</si>
  <si>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</si>
  <si>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</si>
  <si>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</si>
  <si>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</si>
  <si>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</si>
  <si>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</si>
  <si>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</si>
  <si>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</si>
  <si>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</si>
  <si>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</si>
  <si>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</si>
  <si>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</si>
  <si>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</si>
  <si>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</si>
  <si>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</si>
  <si>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</si>
  <si>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</si>
  <si>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</si>
  <si>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</si>
  <si>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</si>
  <si>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</si>
  <si>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</si>
  <si>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</si>
  <si>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</si>
  <si>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</si>
  <si>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</si>
  <si>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</si>
  <si>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</si>
  <si>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</si>
  <si>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</si>
  <si>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</si>
  <si>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</si>
  <si>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</si>
  <si>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</si>
  <si>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</si>
  <si>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</si>
  <si>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</si>
  <si>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</si>
  <si>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</si>
  <si>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</si>
  <si>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</si>
  <si>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</si>
  <si>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</si>
  <si>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</si>
  <si>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</si>
  <si>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</si>
  <si>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</si>
  <si>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</si>
  <si>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</si>
  <si>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</si>
  <si>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</si>
  <si>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</si>
  <si>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</si>
  <si>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</si>
  <si>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</si>
  <si>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</si>
  <si>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</si>
  <si>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</si>
  <si>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</si>
  <si>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</si>
  <si>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</si>
  <si>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</si>
  <si>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</si>
  <si>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</si>
  <si>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</si>
  <si>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</si>
  <si>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</si>
  <si>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</si>
  <si>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</si>
  <si>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</si>
  <si>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</si>
  <si>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</si>
  <si>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</si>
  <si>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</si>
  <si>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</si>
  <si>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</si>
  <si>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</si>
  <si>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</si>
  <si>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</si>
  <si>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</si>
  <si>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</si>
  <si>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</si>
  <si>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</si>
  <si>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</si>
  <si>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</si>
  <si>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</si>
  <si>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</si>
  <si>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</si>
  <si>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</si>
  <si>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</si>
  <si>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</si>
  <si>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</si>
  <si>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</si>
  <si>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</si>
  <si>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</si>
  <si>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</si>
  <si>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</si>
  <si>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</si>
  <si>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</si>
  <si>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</si>
  <si>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</si>
  <si>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</si>
  <si>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</si>
  <si>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</si>
  <si>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</si>
  <si>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</si>
  <si>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</si>
  <si>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</si>
  <si>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</si>
  <si>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</si>
  <si>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</si>
  <si>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</si>
  <si>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</si>
  <si>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</si>
  <si>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</si>
  <si>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</si>
  <si>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</si>
  <si>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</si>
  <si>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</si>
  <si>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</si>
  <si>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</si>
  <si>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</si>
  <si>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</si>
  <si>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</si>
  <si>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</si>
  <si>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</si>
  <si>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</si>
  <si>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</si>
  <si>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</si>
  <si>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</si>
  <si>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</si>
  <si>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</si>
  <si>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</si>
  <si>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</si>
  <si>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</si>
  <si>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</si>
  <si>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</si>
  <si>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</si>
  <si>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</si>
  <si>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</si>
  <si>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</si>
  <si>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</si>
  <si>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</si>
  <si>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</si>
  <si>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</si>
  <si>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</si>
  <si>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</si>
  <si>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</si>
  <si>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</si>
  <si>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</si>
  <si>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</si>
  <si>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</si>
  <si>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</si>
  <si>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</si>
  <si>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</si>
  <si>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</si>
  <si>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</si>
  <si>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</si>
  <si>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</si>
  <si>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</si>
  <si>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</si>
  <si>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</si>
  <si>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</si>
  <si>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</si>
  <si>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</si>
  <si>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</si>
  <si>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</si>
  <si>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</si>
  <si>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</si>
  <si>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</si>
  <si>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</si>
  <si>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</si>
  <si>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</si>
  <si>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</si>
  <si>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</si>
  <si>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</si>
  <si>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</si>
  <si>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</si>
  <si>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</si>
  <si>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</si>
  <si>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</si>
  <si>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</si>
  <si>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</si>
  <si>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</si>
  <si>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</si>
  <si>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</si>
  <si>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</si>
  <si>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</si>
  <si>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</si>
  <si>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</si>
  <si>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</si>
  <si>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</si>
  <si>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</si>
  <si>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</si>
  <si>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</si>
  <si>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</si>
  <si>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</si>
  <si>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</si>
  <si>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</si>
  <si>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</si>
  <si>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</si>
  <si>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</si>
  <si>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</si>
  <si>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</si>
  <si>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</si>
  <si>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</si>
  <si>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</si>
  <si>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</si>
  <si>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</si>
  <si>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</si>
  <si>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</si>
  <si>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</si>
  <si>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</si>
  <si>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</si>
  <si>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</si>
  <si>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</si>
  <si>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</si>
  <si>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</si>
  <si>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</si>
  <si>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</si>
  <si>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</si>
  <si>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</si>
  <si>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</si>
  <si>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</si>
  <si>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</si>
  <si>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</si>
  <si>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</si>
  <si>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</si>
  <si>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</si>
  <si>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</si>
  <si>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</si>
  <si>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</si>
  <si>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</si>
  <si>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</si>
  <si>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</si>
  <si>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</si>
  <si>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</si>
  <si>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</si>
  <si>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</si>
  <si>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</si>
  <si>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</si>
  <si>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</si>
  <si>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</si>
  <si>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</si>
  <si>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</si>
  <si>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</si>
  <si>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</si>
  <si>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</si>
  <si>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</si>
  <si>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</si>
  <si>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</si>
  <si>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</si>
  <si>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</si>
  <si>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</si>
  <si>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</si>
  <si>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</si>
  <si>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</si>
  <si>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</si>
  <si>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</si>
  <si>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</si>
  <si>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</si>
  <si>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</si>
  <si>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</si>
  <si>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</si>
  <si>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</si>
  <si>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</si>
  <si>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</si>
  <si>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</si>
  <si>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</si>
  <si>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</si>
  <si>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</si>
  <si>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</si>
  <si>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</si>
  <si>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</si>
  <si>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</si>
  <si>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</si>
  <si>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</si>
  <si>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</si>
  <si>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</si>
  <si>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</si>
  <si>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</si>
  <si>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</si>
  <si>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</si>
  <si>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</si>
  <si>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</si>
  <si>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</si>
  <si>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</si>
  <si>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</si>
  <si>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</si>
  <si>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</si>
  <si>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</si>
  <si>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</si>
  <si>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</si>
  <si>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</si>
  <si>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</si>
  <si>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</si>
  <si>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</si>
  <si>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</si>
  <si>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</si>
  <si>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</si>
  <si>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</si>
  <si>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</si>
  <si>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</si>
  <si>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</si>
  <si>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</si>
  <si>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</si>
  <si>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</si>
  <si>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</si>
  <si>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</si>
  <si>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</si>
  <si>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</si>
  <si>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</si>
  <si>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</si>
  <si>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</si>
  <si>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</si>
  <si>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</si>
  <si>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</si>
  <si>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</si>
  <si>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</si>
  <si>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</si>
  <si>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</si>
  <si>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</si>
  <si>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</si>
  <si>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</si>
  <si>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</si>
  <si>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</si>
  <si>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</si>
  <si>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</si>
  <si>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</si>
  <si>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</si>
  <si>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</si>
  <si>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</si>
  <si>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</si>
  <si>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</si>
  <si>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</si>
  <si>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</si>
  <si>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</si>
  <si>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</si>
  <si>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</si>
  <si>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</si>
  <si>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</si>
  <si>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</si>
  <si>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</si>
  <si>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</si>
  <si>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</si>
  <si>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</si>
  <si>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</si>
  <si>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</si>
  <si>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</si>
  <si>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</si>
  <si>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</si>
  <si>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</si>
  <si>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</si>
  <si>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</si>
  <si>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</si>
  <si>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</si>
  <si>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</si>
  <si>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</si>
  <si>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</si>
  <si>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</si>
  <si>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</si>
  <si>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</si>
  <si>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</si>
  <si>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</si>
  <si>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</si>
  <si>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</si>
  <si>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</si>
  <si>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</si>
  <si>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</si>
  <si>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</si>
  <si>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</si>
  <si>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</si>
  <si>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</si>
  <si>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</si>
  <si>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</si>
  <si>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</si>
  <si>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</si>
  <si>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</si>
  <si>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</si>
  <si>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</si>
  <si>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</si>
  <si>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</si>
  <si>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</si>
  <si>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</si>
  <si>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</si>
  <si>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</si>
  <si>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</si>
  <si>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</si>
  <si>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</si>
  <si>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</si>
  <si>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</si>
  <si>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</si>
  <si>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</si>
  <si>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</si>
  <si>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</si>
  <si>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</si>
  <si>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</si>
  <si>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</si>
  <si>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</si>
  <si>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</si>
  <si>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</si>
  <si>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</si>
  <si>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</si>
  <si>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</si>
  <si>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</si>
  <si>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</si>
  <si>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</si>
  <si>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</si>
  <si>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</si>
  <si>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</si>
  <si>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</si>
  <si>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</si>
  <si>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</si>
  <si>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</si>
  <si>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</si>
  <si>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</si>
  <si>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</si>
  <si>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</si>
  <si>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</si>
  <si>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</si>
  <si>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</si>
  <si>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</si>
  <si>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</si>
  <si>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</si>
  <si>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</si>
  <si>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</si>
  <si>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</si>
  <si>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</si>
  <si>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</si>
  <si>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</si>
  <si>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</si>
  <si>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</si>
  <si>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</si>
  <si>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</si>
  <si>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</si>
  <si>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</si>
  <si>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</si>
  <si>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</si>
  <si>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</si>
  <si>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</si>
  <si>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</si>
  <si>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</si>
  <si>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</si>
  <si>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</si>
  <si>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</si>
  <si>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</si>
  <si>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</si>
  <si>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</si>
  <si>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</si>
  <si>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</si>
  <si>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</si>
  <si>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</si>
  <si>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</si>
  <si>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</si>
  <si>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</si>
  <si>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</si>
  <si>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</si>
  <si>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</si>
  <si>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</si>
  <si>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</si>
  <si>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</si>
  <si>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</si>
  <si>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</si>
  <si>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</si>
  <si>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</si>
  <si>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</si>
  <si>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</si>
  <si>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</si>
  <si>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</si>
  <si>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</si>
  <si>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</si>
  <si>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</si>
  <si>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</si>
  <si>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</si>
  <si>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</si>
  <si>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</si>
  <si>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</si>
  <si>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</si>
  <si>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</si>
  <si>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</si>
  <si>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</si>
  <si>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</si>
  <si>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</si>
  <si>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</si>
  <si>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</si>
  <si>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</si>
  <si>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</si>
  <si>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</si>
  <si>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</si>
  <si>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</si>
  <si>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</si>
  <si>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</si>
  <si>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</si>
  <si>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</si>
  <si>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</si>
  <si>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</si>
  <si>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</si>
  <si>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</si>
  <si>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</si>
  <si>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</si>
  <si>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</si>
  <si>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</si>
  <si>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</si>
  <si>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</si>
  <si>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</si>
  <si>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</si>
  <si>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</si>
  <si>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</si>
  <si>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</si>
  <si>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</si>
  <si>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</si>
  <si>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</si>
  <si>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</si>
  <si>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</si>
  <si>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</si>
  <si>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</si>
  <si>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</si>
  <si>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</si>
  <si>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</si>
  <si>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</si>
  <si>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</si>
  <si>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</si>
  <si>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</si>
  <si>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</si>
  <si>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</si>
  <si>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</si>
  <si>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</si>
  <si>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</si>
  <si>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</si>
  <si>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</si>
  <si>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</si>
  <si>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</si>
  <si>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</si>
  <si>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</si>
  <si>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</si>
  <si>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</si>
  <si>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</si>
  <si>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</si>
  <si>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</si>
  <si>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</si>
  <si>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</si>
  <si>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</si>
  <si>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</si>
  <si>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</si>
  <si>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</si>
  <si>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</si>
  <si>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</si>
  <si>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</si>
  <si>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</si>
  <si>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</si>
  <si>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</si>
  <si>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</si>
  <si>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</si>
  <si>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</si>
  <si>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</si>
  <si>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</si>
  <si>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</si>
  <si>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</si>
  <si>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</si>
  <si>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</si>
  <si>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</si>
  <si>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</si>
  <si>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</si>
  <si>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</si>
  <si>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</si>
  <si>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</si>
  <si>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</si>
  <si>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</si>
  <si>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</si>
  <si>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</si>
  <si>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</si>
  <si>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</si>
  <si>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</si>
  <si>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</si>
  <si>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</si>
  <si>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</si>
  <si>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</si>
  <si>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</si>
  <si>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</si>
  <si>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</si>
  <si>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</si>
  <si>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</si>
  <si>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</si>
  <si>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</si>
  <si>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</si>
  <si>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</si>
  <si>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</si>
  <si>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</si>
  <si>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</si>
  <si>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</si>
  <si>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</si>
  <si>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</si>
  <si>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</si>
  <si>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</si>
  <si>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</si>
  <si>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</si>
  <si>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</si>
  <si>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</si>
  <si>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</si>
  <si>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</si>
  <si>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</si>
  <si>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</si>
  <si>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</si>
  <si>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</si>
  <si>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</si>
  <si>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</si>
  <si>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</si>
  <si>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</si>
  <si>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</si>
  <si>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</si>
  <si>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</si>
  <si>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</si>
  <si>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</si>
  <si>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</si>
  <si>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</si>
  <si>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</si>
  <si>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</si>
  <si>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</si>
  <si>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</si>
  <si>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</si>
  <si>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</si>
  <si>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</si>
  <si>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</si>
  <si>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</si>
  <si>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</si>
  <si>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</si>
  <si>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</si>
  <si>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</si>
  <si>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</si>
  <si>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</si>
  <si>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</si>
  <si>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</si>
  <si>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</si>
  <si>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</si>
  <si>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</si>
  <si>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</si>
  <si>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</si>
  <si>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</si>
  <si>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</si>
  <si>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</si>
  <si>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</si>
  <si>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</si>
  <si>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</si>
  <si>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</si>
  <si>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</si>
  <si>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</si>
  <si>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</si>
  <si>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</si>
  <si>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</si>
  <si>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</si>
  <si>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</si>
  <si>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</si>
  <si>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</si>
  <si>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</si>
  <si>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</si>
  <si>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</si>
  <si>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</si>
  <si>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</si>
  <si>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</si>
  <si>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</si>
  <si>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</si>
  <si>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</si>
  <si>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</si>
  <si>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</si>
  <si>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</si>
  <si>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</si>
  <si>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</si>
  <si>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</si>
  <si>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</si>
  <si>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</si>
  <si>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</si>
  <si>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</si>
  <si>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</si>
  <si>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</si>
  <si>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</si>
  <si>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</si>
  <si>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</si>
  <si>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</si>
  <si>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</si>
  <si>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</si>
  <si>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</si>
  <si>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</si>
  <si>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</si>
  <si>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</si>
  <si>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</si>
  <si>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</si>
  <si>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</si>
  <si>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</si>
  <si>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</si>
  <si>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</si>
  <si>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</si>
  <si>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</si>
  <si>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</si>
  <si>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</si>
  <si>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</si>
  <si>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</si>
  <si>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</si>
  <si>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</si>
  <si>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</si>
  <si>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</si>
  <si>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</si>
  <si>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</si>
  <si>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</si>
  <si>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</si>
  <si>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</si>
  <si>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</si>
  <si>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</si>
  <si>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</si>
  <si>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</si>
  <si>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</si>
  <si>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</si>
  <si>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</si>
  <si>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</si>
  <si>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</si>
  <si>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</si>
  <si>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</si>
  <si>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</si>
  <si>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</si>
  <si>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</si>
  <si>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</si>
  <si>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</si>
  <si>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</si>
  <si>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</si>
  <si>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</si>
  <si>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</si>
  <si>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</si>
  <si>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</si>
  <si>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</si>
  <si>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</si>
  <si>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</si>
  <si>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</si>
  <si>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</si>
  <si>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</si>
  <si>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</si>
  <si>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</si>
  <si>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</si>
  <si>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</si>
  <si>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</si>
  <si>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</si>
  <si>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</si>
  <si>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</si>
  <si>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</si>
  <si>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</si>
  <si>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</si>
  <si>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</si>
  <si>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</si>
  <si>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</si>
  <si>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</si>
  <si>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</si>
  <si>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</si>
  <si>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</si>
  <si>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</si>
  <si>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</si>
  <si>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</si>
  <si>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</si>
  <si>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</si>
  <si>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</si>
  <si>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</si>
  <si>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</si>
  <si>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</si>
  <si>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</si>
  <si>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</si>
  <si>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</si>
  <si>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</si>
  <si>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</si>
  <si>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</si>
  <si>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</si>
  <si>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</si>
  <si>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</si>
  <si>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</si>
  <si>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</si>
  <si>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</si>
  <si>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</si>
  <si>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</si>
  <si>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</si>
  <si>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</si>
  <si>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</si>
  <si>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</si>
  <si>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</si>
  <si>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</si>
  <si>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</si>
  <si>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</si>
  <si>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</si>
  <si>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</si>
  <si>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</si>
  <si>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</si>
  <si>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</si>
  <si>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</si>
  <si>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</si>
  <si>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</si>
  <si>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</si>
  <si>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</si>
  <si>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</si>
  <si>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</si>
  <si>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</si>
  <si>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</si>
  <si>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</si>
  <si>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</si>
  <si>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</si>
  <si>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</si>
  <si>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</si>
  <si>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</si>
  <si>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</si>
  <si>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</si>
  <si>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</si>
  <si>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</si>
  <si>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</si>
  <si>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</si>
  <si>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</si>
  <si>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</si>
  <si>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</si>
  <si>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</si>
  <si>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</si>
  <si>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</si>
  <si>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</si>
  <si>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</si>
  <si>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</si>
  <si>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</si>
  <si>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</si>
  <si>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</si>
  <si>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</si>
  <si>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</si>
  <si>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</si>
  <si>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</si>
  <si>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</si>
  <si>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</si>
  <si>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</si>
  <si>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</si>
  <si>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</si>
  <si>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</si>
  <si>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</si>
  <si>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</si>
  <si>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</si>
  <si>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</si>
  <si>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</si>
  <si>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</si>
  <si>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</si>
  <si>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</si>
  <si>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</si>
  <si>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</si>
  <si>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</si>
  <si>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</si>
  <si>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</si>
  <si>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</si>
  <si>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</si>
  <si>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</si>
  <si>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</si>
  <si>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</si>
  <si>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</si>
  <si>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</si>
  <si>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</si>
  <si>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</si>
  <si>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</si>
  <si>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</si>
  <si>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</si>
  <si>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</si>
  <si>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</si>
  <si>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</si>
  <si>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</si>
  <si>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</si>
  <si>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</si>
  <si>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</si>
  <si>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</si>
  <si>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</si>
  <si>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</si>
  <si>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</si>
  <si>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</si>
  <si>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</si>
  <si>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</si>
  <si>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</si>
  <si>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</si>
  <si>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</si>
  <si>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</si>
  <si>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</si>
  <si>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</si>
  <si>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</si>
  <si>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</si>
  <si>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</si>
  <si>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</si>
  <si>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</si>
  <si>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</si>
  <si>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</si>
  <si>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</si>
  <si>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</si>
  <si>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</si>
  <si>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</si>
  <si>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</si>
  <si>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</si>
  <si>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</si>
  <si>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</si>
  <si>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</si>
  <si>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</si>
  <si>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</si>
  <si>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</si>
  <si>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</si>
  <si>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</si>
  <si>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</si>
  <si>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</si>
  <si>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</si>
  <si>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</si>
  <si>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</si>
  <si>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</si>
  <si>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</si>
  <si>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</si>
  <si>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</si>
  <si>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</si>
  <si>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</si>
  <si>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</si>
  <si>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</si>
  <si>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</si>
  <si>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</si>
  <si>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</si>
  <si>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</si>
  <si>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</si>
  <si>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</si>
  <si>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</si>
  <si>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</si>
  <si>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</si>
  <si>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</si>
  <si>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</si>
  <si>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</si>
  <si>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</si>
  <si>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</si>
  <si>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</si>
  <si>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</si>
  <si>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</si>
  <si>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</si>
  <si>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</si>
  <si>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</si>
  <si>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</si>
  <si>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</si>
  <si>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</si>
  <si>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</si>
  <si>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</si>
  <si>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</si>
  <si>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</si>
  <si>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</si>
  <si>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</si>
  <si>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</si>
  <si>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</si>
  <si>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</si>
  <si>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</si>
  <si>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</si>
  <si>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</si>
  <si>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</si>
  <si>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</si>
  <si>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</si>
  <si>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</si>
  <si>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</si>
  <si>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</si>
  <si>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</si>
  <si>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</si>
  <si>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</si>
  <si>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</si>
  <si>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</si>
  <si>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</si>
  <si>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</si>
  <si>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</si>
  <si>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</si>
  <si>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</si>
  <si>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</si>
  <si>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</si>
  <si>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</si>
  <si>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</si>
  <si>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</si>
  <si>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</si>
  <si>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</si>
  <si>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</si>
  <si>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</si>
  <si>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</si>
  <si>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</si>
  <si>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</si>
  <si>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</si>
  <si>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</si>
  <si>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</si>
  <si>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</si>
  <si>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</si>
  <si>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</si>
  <si>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</si>
  <si>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</si>
  <si>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</si>
  <si>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</si>
  <si>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</si>
  <si>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</si>
  <si>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</si>
  <si>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</si>
  <si>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</si>
  <si>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</si>
  <si>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</si>
  <si>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</si>
  <si>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</si>
  <si>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</si>
  <si>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</si>
  <si>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</si>
  <si>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</si>
  <si>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</si>
  <si>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</si>
  <si>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</si>
  <si>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</si>
  <si>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</si>
  <si>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</si>
  <si>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</si>
  <si>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</si>
  <si>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</si>
  <si>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</si>
  <si>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</si>
  <si>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</si>
  <si>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</si>
  <si>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</si>
  <si>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</si>
  <si>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</si>
  <si>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</si>
  <si>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</si>
  <si>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</si>
  <si>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</si>
  <si>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</si>
  <si>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</si>
  <si>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</si>
  <si>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</si>
  <si>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</si>
  <si>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</si>
  <si>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</si>
  <si>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</si>
  <si>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</si>
  <si>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</si>
  <si>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</si>
  <si>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</si>
  <si>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</si>
  <si>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</si>
  <si>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</si>
  <si>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</si>
  <si>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</si>
  <si>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</si>
  <si>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</si>
  <si>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</si>
  <si>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</si>
  <si>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</si>
  <si>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</si>
  <si>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</si>
  <si>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</si>
  <si>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</si>
  <si>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</si>
  <si>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</si>
  <si>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</si>
  <si>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</si>
  <si>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</si>
  <si>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</si>
  <si>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</si>
  <si>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</si>
  <si>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</si>
  <si>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</si>
  <si>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</si>
  <si>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</si>
  <si>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</si>
  <si>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</si>
  <si>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</si>
  <si>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</si>
  <si>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</si>
  <si>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</si>
  <si>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</si>
  <si>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</si>
  <si>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</si>
  <si>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</si>
  <si>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</si>
  <si>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</si>
  <si>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</si>
  <si>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</si>
  <si>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</si>
  <si>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</si>
  <si>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</si>
  <si>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</si>
  <si>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</si>
  <si>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</si>
  <si>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</si>
  <si>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</si>
  <si>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</si>
  <si>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</si>
  <si>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</si>
  <si>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</si>
  <si>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</si>
  <si>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</si>
  <si>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</si>
  <si>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</si>
  <si>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</si>
  <si>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</si>
  <si>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</si>
  <si>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</si>
  <si>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</si>
  <si>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</si>
  <si>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</si>
  <si>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</si>
  <si>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</si>
  <si>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</si>
  <si>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</si>
  <si>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</si>
  <si>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</si>
  <si>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</si>
  <si>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</si>
  <si>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</si>
  <si>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</si>
  <si>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</si>
  <si>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</si>
  <si>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</si>
  <si>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</si>
  <si>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</si>
  <si>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</si>
  <si>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</si>
  <si>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</si>
  <si>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</si>
  <si>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</si>
  <si>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</si>
  <si>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</si>
  <si>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</si>
  <si>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</si>
  <si>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</si>
  <si>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</si>
  <si>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</si>
  <si>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</si>
  <si>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</si>
  <si>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</si>
  <si>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</si>
  <si>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</si>
  <si>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</si>
  <si>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</si>
  <si>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</si>
  <si>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</si>
  <si>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</si>
  <si>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</si>
  <si>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</si>
  <si>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</si>
  <si>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</si>
  <si>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</si>
  <si>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</si>
  <si>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</si>
  <si>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</si>
  <si>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</si>
  <si>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</si>
  <si>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</si>
  <si>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</si>
  <si>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</si>
  <si>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</si>
  <si>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</si>
  <si>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</si>
  <si>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</si>
  <si>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</si>
  <si>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</si>
  <si>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</si>
  <si>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</si>
  <si>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</si>
  <si>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</si>
  <si>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</si>
  <si>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</si>
  <si>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</si>
  <si>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</si>
  <si>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</si>
  <si>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</si>
  <si>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</si>
  <si>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</si>
  <si>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</si>
  <si>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</si>
  <si>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</si>
  <si>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</si>
  <si>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</si>
  <si>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</si>
  <si>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</si>
  <si>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</si>
  <si>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</si>
  <si>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</si>
  <si>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</si>
  <si>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</si>
  <si>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</si>
  <si>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</si>
  <si>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</si>
  <si>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</si>
  <si>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</si>
  <si>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</si>
  <si>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</si>
  <si>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</si>
  <si>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</si>
  <si>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</si>
  <si>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</si>
  <si>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</si>
  <si>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</si>
  <si>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</si>
  <si>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</si>
  <si>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</si>
  <si>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</si>
  <si>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</si>
  <si>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</si>
  <si>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</si>
  <si>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</si>
  <si>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</si>
  <si>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</si>
  <si>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</si>
  <si>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</si>
  <si>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</si>
  <si>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</si>
  <si>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</si>
  <si>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</si>
  <si>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</si>
  <si>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</si>
  <si>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</si>
  <si>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</si>
  <si>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</si>
  <si>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</si>
  <si>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</si>
  <si>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</si>
  <si>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</si>
  <si>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</si>
  <si>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</si>
  <si>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</si>
  <si>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</si>
  <si>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</si>
  <si>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</si>
  <si>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</si>
  <si>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</si>
  <si>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</si>
  <si>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</si>
  <si>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</si>
  <si>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</si>
  <si>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</si>
  <si>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</si>
  <si>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</si>
  <si>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</si>
  <si>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</si>
  <si>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</si>
  <si>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</si>
  <si>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</si>
  <si>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</si>
  <si>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</si>
  <si>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</si>
  <si>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</si>
  <si>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</si>
  <si>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</si>
  <si>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</si>
  <si>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</si>
  <si>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</si>
  <si>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</si>
  <si>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</si>
  <si>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</si>
  <si>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</si>
  <si>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</si>
  <si>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</si>
  <si>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</si>
  <si>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</si>
  <si>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</si>
  <si>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</si>
  <si>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</si>
  <si>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</si>
  <si>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</si>
  <si>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</si>
  <si>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</si>
  <si>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</si>
  <si>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</si>
  <si>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</si>
  <si>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</si>
  <si>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</si>
  <si>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</si>
  <si>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</si>
  <si>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</si>
  <si>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</si>
  <si>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</si>
  <si>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</si>
  <si>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</si>
  <si>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</si>
  <si>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</si>
  <si>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</si>
  <si>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</si>
  <si>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</si>
  <si>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</si>
  <si>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</si>
  <si>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</si>
  <si>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</si>
  <si>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</si>
  <si>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</si>
  <si>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</si>
  <si>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</si>
  <si>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</si>
  <si>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</si>
  <si>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</si>
  <si>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</si>
  <si>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</si>
  <si>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</si>
  <si>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</si>
  <si>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</si>
  <si>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</si>
  <si>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</si>
  <si>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</si>
  <si>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</si>
  <si>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</si>
  <si>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</si>
  <si>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</si>
  <si>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</si>
  <si>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</si>
  <si>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</si>
  <si>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</si>
  <si>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</si>
  <si>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</si>
  <si>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</si>
  <si>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</si>
  <si>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</si>
  <si>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</si>
  <si>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</si>
  <si>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</si>
  <si>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</si>
  <si>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</si>
  <si>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</si>
  <si>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</si>
  <si>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</si>
  <si>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</si>
  <si>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</si>
  <si>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</si>
  <si>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</si>
  <si>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</si>
  <si>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</si>
  <si>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</si>
  <si>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</si>
  <si>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</si>
  <si>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</si>
  <si>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</si>
  <si>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</si>
  <si>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</si>
  <si>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</si>
  <si>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</si>
  <si>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</si>
  <si>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</si>
  <si>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</si>
  <si>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</si>
  <si>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</si>
  <si>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</si>
  <si>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</si>
  <si>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</si>
  <si>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</si>
  <si>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</si>
  <si>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</si>
  <si>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</si>
  <si>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</si>
  <si>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</si>
  <si>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</si>
  <si>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</si>
  <si>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</si>
  <si>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</si>
  <si>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</si>
  <si>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</si>
  <si>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</si>
  <si>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</si>
  <si>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</si>
  <si>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</si>
  <si>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</si>
  <si>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</si>
  <si>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</si>
  <si>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</si>
  <si>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</si>
  <si>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</si>
  <si>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</si>
  <si>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</si>
  <si>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</si>
  <si>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</si>
  <si>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</si>
  <si>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</si>
  <si>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</si>
  <si>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</si>
  <si>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</si>
  <si>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</si>
  <si>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</si>
  <si>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</si>
  <si>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</si>
  <si>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</si>
  <si>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</si>
  <si>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</si>
  <si>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</si>
  <si>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</si>
  <si>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</si>
  <si>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</si>
  <si>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</si>
  <si>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</si>
  <si>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</si>
  <si>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</si>
  <si>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</si>
  <si>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</si>
  <si>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</si>
  <si>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</si>
  <si>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</si>
  <si>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</si>
  <si>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</si>
  <si>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</si>
  <si>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</si>
  <si>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</si>
  <si>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</si>
  <si>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</si>
  <si>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</si>
  <si>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</si>
  <si>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</si>
  <si>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</si>
  <si>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</si>
  <si>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</si>
  <si>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</si>
  <si>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</si>
  <si>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</si>
  <si>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</si>
  <si>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</si>
  <si>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</si>
  <si>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</si>
  <si>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</si>
  <si>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</si>
  <si>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</si>
  <si>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</si>
  <si>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</si>
  <si>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</si>
  <si>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</si>
  <si>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</si>
  <si>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</si>
  <si>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</si>
  <si>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</si>
  <si>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</si>
  <si>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</si>
  <si>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</si>
  <si>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</si>
  <si>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</si>
  <si>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</si>
  <si>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</si>
  <si>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</si>
  <si>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</si>
  <si>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</si>
  <si>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</si>
  <si>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</si>
  <si>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</si>
  <si>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</si>
  <si>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</si>
  <si>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</si>
  <si>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</si>
  <si>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</si>
  <si>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</si>
  <si>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</si>
  <si>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</si>
  <si>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</si>
  <si>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</si>
  <si>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</si>
  <si>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</si>
  <si>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</si>
  <si>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</si>
  <si>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</si>
  <si>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</si>
  <si>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</si>
  <si>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</si>
  <si>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</si>
  <si>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</si>
  <si>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</si>
  <si>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</si>
  <si>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</si>
  <si>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</si>
  <si>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</si>
  <si>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</si>
  <si>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</si>
  <si>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</si>
  <si>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</si>
  <si>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</si>
  <si>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</si>
  <si>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</si>
  <si>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</si>
  <si>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</si>
  <si>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</si>
  <si>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</si>
  <si>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</si>
  <si>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</si>
  <si>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</si>
  <si>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</si>
  <si>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</si>
  <si>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</si>
  <si>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</si>
  <si>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</si>
  <si>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</si>
  <si>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</si>
  <si>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</si>
  <si>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</si>
  <si>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</si>
  <si>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</si>
  <si>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</si>
  <si>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</si>
  <si>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</si>
  <si>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</si>
  <si>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</si>
  <si>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</si>
  <si>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</si>
  <si>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</si>
  <si>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</si>
  <si>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</si>
  <si>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</si>
  <si>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</si>
  <si>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</si>
  <si>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</si>
  <si>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</si>
  <si>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</si>
  <si>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</si>
  <si>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</si>
  <si>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</si>
  <si>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</si>
  <si>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</si>
  <si>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</si>
  <si>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</si>
  <si>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</si>
  <si>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</si>
  <si>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</si>
  <si>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</si>
  <si>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</si>
  <si>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</si>
  <si>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</si>
  <si>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</si>
  <si>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</si>
  <si>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</si>
  <si>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</si>
  <si>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</si>
  <si>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</si>
  <si>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</si>
  <si>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</si>
  <si>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</si>
  <si>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</si>
  <si>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</si>
  <si>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</si>
  <si>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</si>
  <si>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</si>
  <si>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</si>
  <si>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</si>
  <si>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</si>
  <si>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</si>
  <si>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</si>
  <si>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</si>
  <si>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</si>
  <si>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</si>
  <si>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</si>
  <si>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</si>
  <si>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</si>
  <si>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</si>
  <si>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</si>
  <si>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</si>
  <si>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</si>
  <si>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</si>
  <si>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</si>
  <si>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</si>
  <si>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</si>
  <si>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</si>
  <si>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</si>
  <si>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</si>
  <si>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</si>
  <si>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</si>
  <si>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</si>
  <si>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</si>
  <si>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</si>
  <si>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</si>
  <si>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</si>
  <si>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</si>
  <si>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</si>
  <si>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</si>
  <si>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</si>
  <si>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</si>
  <si>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</si>
  <si>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</si>
  <si>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</si>
  <si>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</si>
  <si>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</si>
  <si>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</si>
  <si>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</si>
  <si>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</si>
  <si>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</si>
  <si>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</si>
  <si>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</si>
  <si>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</si>
  <si>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</si>
  <si>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</si>
  <si>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</si>
  <si>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</si>
  <si>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</si>
  <si>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</si>
  <si>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</si>
  <si>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</si>
  <si>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</si>
  <si>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</si>
  <si>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</si>
  <si>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</si>
  <si>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</si>
  <si>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</si>
  <si>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</si>
  <si>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</si>
  <si>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</si>
  <si>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</si>
  <si>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</si>
  <si>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</si>
  <si>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</si>
  <si>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</si>
  <si>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</si>
  <si>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</si>
  <si>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</si>
  <si>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</si>
  <si>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</si>
  <si>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</si>
  <si>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</si>
  <si>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</si>
  <si>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</si>
  <si>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</si>
  <si>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</si>
  <si>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</si>
  <si>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</si>
  <si>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</si>
  <si>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</si>
  <si>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</si>
  <si>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</si>
  <si>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</si>
  <si>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</si>
  <si>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</si>
  <si>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</si>
  <si>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</si>
  <si>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</si>
  <si>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</si>
  <si>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</si>
  <si>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</si>
  <si>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</si>
  <si>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</si>
  <si>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</si>
  <si>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</si>
  <si>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</si>
  <si>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</si>
  <si>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</si>
  <si>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</si>
  <si>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</si>
  <si>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</si>
  <si>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</si>
  <si>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</si>
  <si>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</si>
  <si>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</si>
  <si>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</si>
  <si>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</si>
  <si>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</si>
  <si>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</si>
  <si>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</si>
  <si>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</si>
  <si>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</si>
  <si>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</si>
  <si>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</si>
  <si>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</si>
  <si>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</si>
  <si>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</si>
  <si>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</si>
  <si>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</si>
  <si>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</si>
  <si>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</si>
  <si>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</si>
  <si>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</si>
  <si>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</si>
  <si>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</si>
  <si>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</si>
  <si>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</si>
  <si>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</si>
  <si>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</si>
  <si>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</si>
  <si>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</si>
  <si>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</si>
  <si>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</si>
  <si>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</si>
  <si>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</si>
  <si>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</si>
  <si>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</si>
  <si>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</si>
  <si>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</si>
  <si>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</si>
  <si>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</si>
  <si>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</si>
  <si>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</si>
  <si>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</si>
  <si>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</si>
  <si>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</si>
  <si>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</si>
  <si>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</si>
  <si>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</si>
  <si>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</si>
  <si>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</si>
  <si>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</si>
  <si>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</si>
  <si>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</si>
  <si>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</si>
  <si>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</si>
  <si>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</si>
  <si>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</si>
  <si>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</si>
  <si>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</si>
  <si>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</si>
  <si>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</si>
  <si>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</si>
  <si>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</si>
  <si>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</si>
  <si>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</si>
  <si>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</si>
  <si>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</si>
  <si>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</si>
  <si>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</si>
  <si>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</si>
  <si>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</si>
  <si>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</si>
  <si>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</si>
  <si>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</si>
  <si>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</si>
  <si>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</si>
  <si>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</si>
  <si>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</si>
  <si>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</si>
  <si>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</si>
  <si>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</si>
  <si>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</si>
  <si>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</si>
  <si>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</si>
  <si>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</si>
  <si>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</si>
  <si>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</si>
  <si>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</si>
  <si>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</si>
  <si>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</si>
  <si>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</si>
  <si>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</si>
  <si>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</si>
  <si>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</si>
  <si>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</si>
  <si>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</si>
  <si>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</si>
  <si>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</si>
  <si>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</si>
  <si>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</si>
  <si>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</si>
  <si>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</si>
  <si>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</si>
  <si>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</si>
  <si>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</si>
  <si>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</si>
  <si>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</si>
  <si>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</si>
  <si>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</si>
  <si>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</si>
  <si>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</si>
  <si>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</si>
  <si>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</si>
  <si>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</si>
  <si>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</si>
  <si>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</si>
  <si>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</si>
  <si>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</si>
  <si>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</si>
  <si>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</si>
  <si>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</si>
  <si>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</si>
  <si>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</si>
  <si>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</si>
  <si>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</si>
  <si>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</si>
  <si>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</si>
  <si>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</si>
  <si>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</si>
  <si>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</si>
  <si>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</si>
  <si>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</si>
  <si>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</si>
  <si>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</si>
  <si>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</si>
  <si>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</si>
  <si>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</si>
  <si>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</si>
  <si>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</si>
  <si>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</si>
  <si>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</si>
  <si>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</si>
  <si>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</si>
  <si>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</si>
  <si>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</si>
  <si>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</si>
  <si>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</si>
  <si>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</si>
  <si>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</si>
  <si>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</si>
  <si>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</si>
  <si>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</si>
  <si>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</si>
  <si>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</si>
  <si>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</si>
  <si>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</si>
  <si>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</si>
  <si>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</si>
  <si>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</si>
  <si>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</si>
  <si>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</si>
  <si>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</si>
  <si>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</si>
  <si>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</si>
  <si>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</si>
  <si>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</si>
  <si>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</si>
  <si>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</si>
  <si>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</si>
  <si>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</si>
  <si>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</si>
  <si>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</si>
  <si>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</si>
  <si>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</si>
  <si>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</si>
  <si>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</si>
  <si>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</si>
  <si>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</si>
  <si>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</si>
  <si>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</si>
  <si>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</si>
  <si>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</si>
  <si>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</si>
  <si>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</si>
  <si>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</si>
  <si>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</si>
  <si>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</si>
  <si>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</si>
  <si>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</si>
  <si>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</si>
  <si>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</si>
  <si>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</si>
  <si>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</si>
  <si>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</si>
  <si>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</si>
  <si>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</si>
  <si>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</si>
  <si>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</si>
  <si>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</si>
  <si>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</si>
  <si>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</si>
  <si>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</si>
  <si>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</si>
  <si>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</si>
  <si>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</si>
  <si>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</si>
  <si>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</si>
  <si>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</si>
  <si>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</si>
  <si>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</si>
  <si>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</si>
  <si>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</si>
  <si>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</si>
  <si>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</si>
  <si>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</si>
  <si>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</si>
  <si>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</si>
  <si>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</si>
  <si>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</si>
  <si>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</si>
  <si>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</si>
  <si>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</si>
  <si>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</si>
  <si>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</si>
  <si>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</si>
  <si>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</si>
  <si>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</si>
  <si>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</si>
  <si>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</si>
  <si>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</si>
  <si>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</si>
  <si>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</si>
  <si>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</si>
  <si>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</si>
  <si>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</si>
  <si>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</si>
  <si>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</si>
  <si>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</si>
  <si>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</si>
  <si>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</si>
  <si>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</si>
  <si>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</si>
  <si>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</si>
  <si>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</si>
  <si>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</si>
  <si>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</si>
  <si>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</si>
  <si>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</si>
  <si>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</si>
  <si>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</si>
  <si>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</si>
  <si>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</si>
  <si>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</si>
  <si>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</si>
  <si>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</si>
  <si>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</si>
  <si>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</si>
  <si>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</si>
  <si>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</si>
  <si>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</si>
  <si>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</si>
  <si>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</si>
  <si>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</si>
  <si>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</si>
  <si>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</si>
  <si>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</si>
  <si>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</si>
  <si>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</si>
  <si>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</si>
  <si>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</si>
  <si>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</si>
  <si>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</si>
  <si>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</si>
  <si>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</si>
  <si>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</si>
  <si>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</si>
  <si>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</si>
  <si>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</si>
  <si>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</si>
  <si>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</si>
  <si>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</si>
  <si>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</si>
  <si>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</si>
  <si>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</si>
  <si>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</si>
  <si>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</si>
  <si>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</si>
  <si>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</si>
  <si>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</si>
  <si>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</si>
  <si>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</si>
  <si>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</si>
  <si>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</si>
  <si>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</si>
  <si>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</si>
  <si>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</si>
  <si>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</si>
  <si>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</si>
  <si>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</si>
  <si>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</si>
  <si>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</si>
  <si>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</si>
  <si>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</si>
  <si>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</si>
  <si>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</si>
  <si>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</si>
  <si>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</si>
  <si>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</si>
  <si>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</si>
  <si>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</si>
  <si>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</si>
  <si>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</si>
  <si>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</si>
  <si>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</si>
  <si>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</si>
  <si>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</si>
  <si>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</si>
  <si>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</si>
  <si>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</si>
  <si>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</si>
  <si>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</si>
  <si>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</si>
  <si>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</si>
  <si>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</si>
  <si>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</si>
  <si>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</si>
  <si>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</si>
  <si>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</si>
  <si>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</si>
  <si>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</si>
  <si>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</si>
  <si>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</si>
  <si>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</si>
  <si>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</si>
  <si>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</si>
  <si>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</si>
  <si>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</si>
  <si>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</si>
  <si>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</si>
  <si>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</si>
  <si>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</si>
  <si>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</si>
  <si>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</si>
  <si>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</si>
  <si>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</si>
  <si>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</si>
  <si>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</si>
  <si>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</si>
  <si>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</si>
  <si>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</si>
  <si>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</si>
  <si>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</si>
  <si>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</si>
  <si>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</si>
  <si>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</si>
  <si>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</si>
  <si>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</si>
  <si>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</si>
  <si>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</si>
  <si>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</si>
  <si>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</si>
  <si>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</si>
  <si>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</si>
  <si>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</si>
  <si>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</si>
  <si>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</si>
  <si>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</si>
  <si>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</si>
  <si>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</si>
  <si>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</si>
  <si>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</si>
  <si>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</si>
  <si>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</si>
  <si>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</si>
  <si>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</si>
  <si>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</si>
  <si>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</si>
  <si>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</si>
  <si>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</si>
  <si>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</si>
  <si>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</si>
  <si>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</si>
  <si>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</si>
  <si>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</si>
  <si>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</si>
  <si>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</si>
  <si>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</si>
  <si>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</si>
  <si>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</si>
  <si>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</si>
  <si>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</si>
  <si>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</si>
  <si>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</si>
  <si>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</si>
  <si>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</si>
  <si>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</si>
  <si>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</si>
  <si>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</si>
  <si>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</si>
  <si>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</si>
  <si>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</si>
  <si>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</si>
  <si>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</si>
  <si>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</si>
  <si>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</si>
  <si>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</si>
  <si>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</si>
  <si>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</si>
  <si>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</si>
  <si>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</si>
  <si>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</si>
  <si>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</si>
  <si>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</si>
  <si>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</si>
  <si>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</si>
  <si>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</si>
  <si>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</si>
  <si>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</si>
  <si>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</si>
  <si>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</si>
  <si>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</si>
  <si>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</si>
  <si>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</si>
  <si>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</si>
  <si>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</si>
  <si>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</si>
  <si>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</si>
  <si>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</si>
  <si>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</si>
  <si>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</si>
  <si>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</si>
  <si>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</si>
  <si>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</si>
  <si>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</si>
  <si>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</si>
  <si>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</si>
  <si>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</si>
  <si>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</si>
  <si>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</si>
  <si>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</si>
  <si>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</si>
  <si>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</si>
  <si>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</si>
  <si>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</si>
  <si>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</si>
  <si>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</si>
  <si>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</si>
  <si>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</si>
  <si>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</si>
  <si>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</si>
  <si>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</si>
  <si>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</si>
  <si>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</si>
  <si>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</si>
  <si>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</si>
  <si>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</si>
  <si>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</si>
  <si>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</si>
  <si>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</si>
  <si>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</si>
  <si>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</si>
  <si>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</si>
  <si>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</si>
  <si>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</si>
  <si>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</si>
  <si>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</si>
  <si>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</si>
  <si>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</si>
  <si>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</si>
  <si>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</si>
  <si>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</si>
  <si>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</si>
  <si>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</si>
  <si>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</si>
  <si>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</si>
  <si>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</si>
  <si>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</si>
  <si>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</si>
  <si>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</si>
  <si>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</si>
  <si>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</si>
  <si>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</si>
  <si>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</si>
  <si>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</si>
  <si>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</si>
  <si>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</si>
  <si>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</si>
  <si>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</si>
  <si>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</si>
  <si>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</si>
  <si>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</si>
  <si>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</si>
  <si>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</si>
  <si>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</si>
  <si>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</si>
  <si>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</si>
  <si>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</si>
  <si>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</si>
  <si>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</si>
  <si>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</si>
  <si>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</si>
  <si>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</si>
  <si>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</si>
  <si>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</si>
  <si>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</si>
  <si>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</si>
  <si>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</si>
  <si>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</si>
  <si>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</si>
  <si>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</si>
  <si>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</si>
  <si>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</si>
  <si>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</si>
  <si>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</si>
  <si>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</si>
  <si>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</si>
  <si>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</si>
  <si>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</si>
  <si>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</si>
  <si>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</si>
  <si>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</si>
  <si>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</si>
  <si>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</si>
  <si>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</si>
  <si>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</si>
  <si>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</si>
  <si>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</si>
  <si>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</si>
  <si>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</si>
  <si>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</si>
  <si>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</si>
  <si>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</si>
  <si>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</si>
  <si>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</si>
  <si>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</si>
  <si>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</si>
  <si>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</si>
  <si>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</si>
  <si>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</si>
  <si>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</si>
  <si>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</si>
  <si>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</si>
  <si>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</si>
  <si>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</si>
  <si>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</si>
  <si>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</si>
  <si>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</si>
  <si>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</si>
  <si>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</si>
  <si>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</si>
  <si>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</si>
  <si>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</si>
  <si>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</si>
  <si>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</si>
  <si>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</si>
  <si>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</si>
  <si>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</si>
  <si>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</si>
  <si>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</si>
  <si>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</si>
  <si>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</si>
  <si>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</si>
  <si>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</si>
  <si>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</si>
  <si>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</si>
  <si>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</si>
  <si>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</si>
  <si>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</si>
  <si>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</si>
  <si>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</si>
  <si>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</si>
  <si>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</si>
  <si>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</si>
  <si>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</si>
  <si>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</si>
  <si>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</si>
  <si>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</si>
  <si>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</si>
  <si>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</si>
  <si>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</si>
  <si>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</si>
  <si>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</si>
  <si>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</si>
  <si>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</si>
  <si>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</si>
  <si>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</si>
  <si>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</si>
  <si>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</si>
  <si>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</si>
  <si>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</si>
  <si>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</si>
  <si>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</si>
  <si>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</si>
  <si>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</si>
  <si>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</si>
  <si>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</si>
  <si>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</si>
  <si>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</si>
  <si>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</si>
  <si>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</si>
  <si>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</si>
  <si>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</si>
  <si>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</si>
  <si>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</si>
  <si>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</si>
  <si>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</si>
  <si>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</si>
  <si>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</si>
  <si>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</si>
  <si>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</si>
  <si>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</si>
  <si>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</si>
  <si>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</si>
  <si>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</si>
  <si>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</si>
  <si>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</si>
  <si>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</si>
  <si>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</si>
  <si>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</si>
  <si>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</si>
  <si>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</si>
  <si>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</si>
  <si>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</si>
  <si>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</si>
  <si>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</si>
  <si>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</si>
  <si>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</si>
  <si>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</si>
  <si>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</si>
  <si>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</si>
  <si>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</si>
  <si>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</si>
  <si>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</si>
  <si>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</si>
  <si>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</si>
  <si>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</si>
  <si>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</si>
  <si>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</si>
  <si>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</si>
  <si>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</si>
  <si>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</si>
  <si>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</si>
  <si>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</si>
  <si>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</si>
  <si>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</si>
  <si>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</si>
  <si>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</si>
  <si>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</si>
  <si>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</si>
  <si>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</si>
  <si>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</si>
  <si>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</si>
  <si>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</si>
  <si>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</si>
  <si>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</si>
  <si>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</si>
  <si>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</si>
  <si>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</si>
  <si>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</si>
  <si>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</si>
  <si>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</si>
  <si>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</si>
  <si>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</si>
  <si>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</si>
  <si>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</si>
  <si>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</si>
  <si>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</si>
  <si>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</si>
  <si>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</si>
  <si>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</si>
  <si>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</si>
  <si>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</si>
  <si>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</si>
  <si>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</si>
  <si>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</si>
  <si>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</si>
  <si>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</si>
  <si>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</si>
  <si>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</si>
  <si>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</si>
  <si>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</si>
  <si>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</si>
  <si>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</si>
  <si>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</si>
  <si>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</si>
  <si>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</si>
  <si>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</si>
  <si>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</si>
  <si>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</si>
  <si>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</si>
  <si>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</si>
  <si>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</si>
  <si>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</si>
  <si>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</si>
  <si>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</si>
  <si>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</si>
  <si>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</si>
  <si>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</si>
  <si>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</si>
  <si>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</si>
  <si>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</si>
  <si>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</si>
  <si>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</si>
  <si>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</si>
  <si>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</si>
  <si>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</si>
  <si>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</si>
  <si>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</si>
  <si>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</si>
  <si>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</si>
  <si>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</si>
  <si>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</si>
  <si>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</si>
  <si>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</si>
  <si>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</si>
  <si>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</si>
  <si>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</si>
  <si>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</si>
  <si>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</si>
  <si>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</si>
  <si>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</si>
  <si>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</si>
  <si>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</si>
  <si>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</si>
  <si>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</si>
  <si>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</si>
  <si>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</si>
  <si>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</si>
  <si>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</si>
  <si>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</si>
  <si>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</si>
  <si>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</si>
  <si>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</si>
  <si>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</si>
  <si>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</si>
  <si>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</si>
  <si>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</si>
  <si>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</si>
  <si>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</si>
  <si>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</si>
  <si>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</si>
  <si>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</si>
  <si>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</si>
  <si>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</si>
  <si>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</si>
  <si>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</si>
  <si>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</si>
  <si>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</si>
  <si>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</si>
  <si>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</si>
  <si>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</si>
  <si>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</si>
  <si>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</si>
  <si>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</si>
  <si>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</si>
  <si>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</si>
  <si>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</si>
  <si>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</si>
  <si>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</si>
  <si>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</si>
  <si>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</si>
  <si>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</si>
  <si>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</si>
  <si>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</si>
  <si>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</si>
  <si>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</si>
  <si>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</si>
  <si>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</si>
  <si>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</si>
  <si>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</si>
  <si>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</si>
  <si>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</si>
  <si>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</si>
  <si>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</si>
  <si>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</si>
  <si>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</si>
  <si>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</si>
  <si>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</si>
  <si>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</si>
  <si>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</si>
  <si>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</si>
  <si>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</si>
  <si>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</si>
  <si>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</si>
  <si>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</si>
  <si>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</si>
  <si>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</si>
  <si>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</si>
  <si>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</si>
  <si>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</si>
  <si>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</si>
  <si>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</si>
  <si>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</si>
  <si>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</si>
  <si>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</si>
  <si>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</si>
  <si>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</si>
  <si>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</si>
  <si>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</si>
  <si>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</si>
  <si>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</si>
  <si>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</si>
  <si>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</si>
  <si>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</si>
  <si>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</si>
  <si>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</si>
  <si>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</si>
  <si>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</si>
  <si>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</si>
  <si>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</si>
  <si>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</si>
  <si>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</si>
  <si>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</si>
  <si>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</si>
  <si>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</si>
  <si>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</si>
  <si>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</si>
  <si>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</si>
  <si>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</si>
  <si>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</si>
  <si>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</si>
  <si>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</si>
  <si>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</si>
  <si>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</si>
  <si>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</si>
  <si>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</si>
  <si>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</si>
  <si>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</si>
  <si>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</si>
  <si>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</si>
  <si>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</si>
  <si>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</si>
  <si>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</si>
  <si>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</si>
  <si>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</si>
  <si>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</si>
  <si>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</si>
  <si>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</si>
  <si>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</si>
  <si>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</si>
  <si>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</si>
  <si>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</si>
  <si>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</si>
  <si>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</si>
  <si>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</si>
  <si>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</si>
  <si>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</si>
  <si>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</si>
  <si>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</si>
  <si>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</si>
  <si>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</si>
  <si>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</si>
  <si>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</si>
  <si>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</si>
  <si>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</si>
  <si>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</si>
  <si>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</si>
  <si>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</si>
  <si>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</si>
  <si>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</si>
  <si>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</si>
  <si>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</si>
  <si>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</si>
  <si>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</si>
  <si>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</si>
  <si>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</si>
  <si>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</si>
  <si>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</si>
  <si>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</si>
  <si>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</si>
  <si>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</si>
  <si>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</si>
  <si>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</si>
  <si>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</si>
  <si>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</si>
  <si>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</si>
  <si>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</si>
  <si>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</si>
  <si>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</si>
  <si>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</si>
  <si>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</si>
  <si>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</si>
  <si>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</si>
  <si>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</si>
  <si>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</si>
  <si>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</si>
  <si>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</si>
  <si>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</si>
  <si>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</si>
  <si>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</si>
  <si>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</si>
  <si>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</si>
  <si>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</si>
  <si>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</si>
  <si>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</si>
  <si>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</si>
  <si>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</si>
  <si>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</si>
  <si>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</si>
  <si>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</si>
  <si>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</si>
  <si>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</si>
  <si>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</si>
  <si>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</si>
  <si>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</si>
  <si>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</si>
  <si>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</si>
  <si>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</si>
  <si>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</si>
  <si>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</si>
  <si>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</si>
  <si>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</si>
  <si>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</si>
  <si>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</si>
  <si>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</si>
  <si>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</si>
  <si>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</si>
  <si>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</si>
  <si>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</si>
  <si>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</si>
  <si>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</si>
  <si>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</si>
  <si>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</si>
  <si>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</si>
  <si>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</si>
  <si>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</si>
  <si>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</si>
  <si>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</si>
  <si>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</si>
  <si>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</si>
  <si>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</si>
  <si>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</si>
  <si>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</si>
  <si>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</si>
  <si>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</si>
  <si>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</si>
  <si>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</si>
  <si>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</si>
  <si>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</si>
  <si>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</si>
  <si>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</si>
  <si>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</si>
  <si>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</si>
  <si>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</si>
  <si>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</si>
  <si>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</si>
  <si>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</si>
  <si>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</si>
  <si>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</si>
  <si>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</si>
  <si>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</si>
  <si>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</si>
  <si>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</si>
  <si>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</si>
  <si>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</si>
  <si>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</si>
  <si>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</si>
  <si>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</si>
  <si>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</si>
  <si>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</si>
  <si>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</si>
  <si>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</si>
  <si>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</si>
  <si>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</si>
  <si>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</si>
  <si>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</si>
  <si>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</si>
  <si>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</si>
  <si>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</si>
  <si>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</si>
  <si>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</si>
  <si>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</si>
  <si>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</si>
  <si>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</si>
  <si>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</si>
  <si>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</si>
  <si>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</si>
  <si>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</si>
  <si>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</si>
  <si>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</si>
  <si>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</si>
  <si>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</si>
  <si>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</si>
  <si>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</si>
  <si>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</si>
  <si>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</si>
  <si>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</si>
  <si>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</si>
  <si>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</si>
  <si>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</si>
  <si>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</si>
  <si>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</si>
  <si>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</si>
  <si>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</si>
  <si>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</si>
  <si>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</si>
  <si>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</si>
  <si>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</si>
  <si>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</si>
  <si>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</si>
  <si>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</si>
  <si>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</si>
  <si>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</si>
  <si>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</si>
  <si>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</si>
  <si>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</si>
  <si>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</si>
  <si>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</si>
  <si>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</si>
  <si>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</si>
  <si>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</si>
  <si>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</si>
  <si>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</si>
  <si>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</si>
  <si>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</si>
  <si>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</si>
  <si>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</si>
  <si>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</si>
  <si>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</si>
  <si>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</si>
  <si>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</si>
  <si>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</si>
  <si>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</si>
  <si>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</si>
  <si>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</si>
  <si>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</si>
  <si>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</si>
  <si>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</si>
  <si>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</si>
  <si>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</si>
  <si>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</si>
  <si>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</si>
  <si>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</si>
  <si>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</si>
  <si>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</si>
  <si>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</si>
  <si>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</si>
  <si>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</si>
  <si>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</si>
  <si>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</si>
  <si>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</si>
  <si>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</si>
  <si>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</si>
  <si>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</si>
  <si>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</si>
  <si>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</si>
  <si>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</si>
  <si>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</si>
  <si>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</si>
  <si>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</si>
  <si>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</si>
  <si>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</si>
  <si>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</si>
  <si>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</si>
  <si>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</si>
  <si>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</si>
  <si>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</si>
  <si>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</si>
  <si>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</si>
  <si>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</si>
  <si>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</si>
  <si>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</si>
  <si>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</si>
  <si>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</si>
  <si>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</si>
  <si>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</si>
  <si>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</si>
  <si>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</si>
  <si>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</si>
  <si>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</si>
  <si>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</si>
  <si>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</si>
  <si>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</si>
  <si>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</si>
  <si>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</si>
  <si>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</si>
  <si>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</si>
  <si>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</si>
  <si>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</si>
  <si>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</si>
  <si>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</si>
  <si>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</si>
  <si>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</si>
  <si>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</si>
  <si>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</si>
  <si>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</si>
  <si>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</si>
  <si>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</si>
  <si>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</si>
  <si>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</si>
  <si>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</si>
  <si>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</si>
  <si>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</si>
  <si>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</si>
  <si>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</si>
  <si>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</si>
  <si>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</si>
  <si>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</si>
  <si>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</si>
  <si>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</si>
  <si>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</si>
  <si>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</si>
  <si>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</si>
  <si>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</si>
  <si>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</si>
  <si>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</si>
  <si>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</si>
  <si>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</si>
  <si>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</si>
  <si>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</si>
  <si>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</si>
  <si>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</si>
  <si>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</si>
  <si>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</si>
  <si>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</si>
  <si>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</si>
  <si>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</si>
  <si>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</si>
  <si>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</si>
  <si>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</si>
  <si>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</si>
  <si>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</si>
  <si>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</si>
  <si>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</si>
  <si>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</si>
  <si>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</si>
  <si>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</si>
  <si>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</si>
  <si>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</si>
  <si>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</si>
  <si>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</si>
  <si>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</si>
  <si>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</si>
  <si>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</si>
  <si>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</si>
  <si>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</si>
  <si>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</si>
  <si>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</si>
  <si>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</si>
  <si>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</si>
  <si>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</si>
  <si>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</si>
  <si>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</si>
  <si>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</si>
  <si>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</si>
  <si>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</si>
  <si>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</si>
  <si>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</si>
  <si>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</si>
  <si>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</si>
  <si>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</si>
  <si>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</si>
  <si>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</si>
  <si>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</si>
  <si>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</si>
  <si>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</si>
  <si>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</si>
  <si>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</si>
  <si>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</si>
  <si>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</si>
  <si>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</si>
  <si>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</si>
  <si>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</si>
  <si>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</si>
  <si>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</si>
  <si>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</si>
  <si>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</si>
  <si>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</si>
  <si>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</si>
  <si>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</si>
  <si>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</si>
  <si>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</si>
  <si>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</si>
  <si>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</si>
  <si>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</si>
  <si>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</si>
  <si>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</si>
  <si>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</si>
  <si>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</si>
  <si>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</si>
  <si>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</si>
  <si>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</si>
  <si>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</si>
  <si>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</si>
  <si>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</si>
  <si>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</si>
  <si>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</si>
  <si>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</si>
  <si>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</si>
  <si>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</si>
  <si>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</si>
  <si>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</si>
  <si>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</si>
  <si>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</si>
  <si>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</si>
  <si>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</si>
  <si>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</si>
  <si>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</si>
  <si>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</si>
  <si>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</si>
  <si>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</si>
  <si>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</si>
  <si>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</si>
  <si>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</si>
  <si>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</si>
  <si>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</si>
  <si>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</si>
  <si>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</si>
  <si>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</si>
  <si>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</si>
  <si>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</si>
  <si>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</si>
  <si>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</si>
  <si>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</si>
  <si>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</si>
  <si>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</si>
  <si>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</si>
  <si>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</si>
  <si>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</si>
  <si>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</si>
  <si>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</si>
  <si>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</si>
  <si>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</si>
  <si>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</si>
  <si>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</si>
  <si>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</si>
  <si>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</si>
  <si>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</si>
  <si>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</si>
  <si>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</si>
  <si>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</si>
  <si>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</si>
  <si>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</si>
  <si>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</si>
  <si>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</si>
  <si>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</si>
  <si>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</si>
  <si>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</si>
  <si>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</si>
  <si>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</si>
  <si>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</si>
  <si>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</si>
  <si>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</si>
  <si>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</si>
  <si>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</si>
  <si>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</si>
  <si>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</si>
  <si>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</si>
  <si>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</si>
  <si>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</si>
  <si>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</si>
  <si>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</si>
  <si>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</si>
  <si>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</si>
  <si>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</si>
  <si>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</si>
  <si>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</si>
  <si>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</si>
  <si>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</si>
  <si>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</si>
  <si>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</si>
  <si>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</si>
  <si>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</si>
  <si>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</si>
  <si>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</si>
  <si>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</si>
  <si>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</si>
  <si>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</si>
  <si>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</si>
  <si>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</si>
  <si>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</si>
  <si>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</si>
  <si>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</si>
  <si>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</si>
  <si>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</si>
  <si>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</si>
  <si>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</si>
  <si>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</si>
  <si>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</si>
  <si>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</si>
  <si>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</si>
  <si>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</si>
  <si>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</si>
  <si>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</si>
  <si>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</si>
  <si>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</si>
  <si>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</si>
  <si>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</si>
  <si>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</si>
  <si>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</si>
  <si>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</si>
  <si>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</si>
  <si>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</si>
  <si>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</si>
  <si>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</si>
  <si>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</si>
  <si>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</si>
  <si>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</si>
  <si>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</si>
  <si>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</si>
  <si>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</si>
  <si>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</si>
  <si>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</si>
  <si>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</si>
  <si>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</si>
  <si>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</si>
  <si>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</si>
  <si>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</si>
  <si>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</si>
  <si>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</si>
  <si>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</si>
  <si>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</si>
  <si>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</si>
  <si>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</si>
  <si>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</si>
  <si>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</si>
  <si>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</si>
  <si>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</si>
  <si>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</si>
  <si>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</si>
  <si>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</si>
  <si>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</si>
  <si>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</si>
  <si>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</si>
  <si>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</si>
  <si>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</si>
  <si>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</si>
  <si>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</si>
  <si>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</si>
  <si>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</si>
  <si>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</si>
  <si>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</si>
  <si>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</si>
  <si>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</si>
  <si>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</si>
  <si>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</si>
  <si>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</si>
  <si>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</si>
  <si>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</si>
  <si>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</si>
  <si>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</si>
  <si>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</si>
  <si>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</si>
  <si>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</si>
  <si>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</si>
  <si>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</si>
  <si>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</si>
  <si>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</si>
  <si>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</si>
  <si>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</si>
  <si>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</si>
  <si>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</si>
  <si>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</si>
  <si>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</si>
  <si>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</si>
  <si>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</si>
  <si>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</si>
  <si>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</si>
  <si>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</si>
  <si>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</si>
  <si>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</si>
  <si>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</si>
  <si>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</si>
  <si>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</si>
  <si>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</si>
  <si>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</si>
  <si>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</si>
  <si>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</si>
  <si>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</si>
  <si>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</si>
  <si>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</si>
  <si>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</si>
  <si>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</si>
  <si>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</si>
  <si>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</si>
  <si>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</si>
  <si>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</si>
  <si>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</si>
  <si>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</si>
  <si>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</si>
  <si>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</si>
  <si>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</si>
  <si>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</si>
  <si>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</si>
  <si>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</si>
  <si>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</si>
  <si>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</si>
  <si>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</si>
  <si>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</si>
  <si>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</si>
  <si>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</si>
  <si>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</si>
  <si>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</si>
  <si>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</si>
  <si>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</si>
  <si>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</si>
  <si>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</si>
  <si>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</si>
  <si>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</si>
  <si>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</si>
  <si>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</si>
  <si>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</si>
  <si>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</si>
  <si>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</si>
  <si>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</si>
  <si>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</si>
  <si>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</si>
  <si>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</si>
  <si>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</si>
  <si>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</si>
  <si>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</si>
  <si>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</si>
  <si>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</si>
  <si>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</si>
  <si>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</si>
  <si>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</si>
  <si>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</si>
  <si>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</si>
  <si>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</si>
  <si>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</si>
  <si>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</si>
  <si>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</si>
  <si>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</si>
  <si>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</si>
  <si>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</si>
  <si>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</si>
  <si>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</si>
  <si>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</si>
  <si>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</si>
  <si>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</si>
  <si>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</si>
  <si>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</si>
  <si>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</si>
  <si>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</si>
  <si>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</si>
  <si>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</si>
  <si>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</si>
  <si>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</si>
  <si>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</si>
  <si>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</si>
  <si>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</si>
  <si>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</si>
  <si>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</si>
  <si>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</si>
  <si>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</si>
  <si>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</si>
  <si>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</si>
  <si>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</si>
  <si>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</si>
  <si>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</si>
  <si>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</si>
  <si>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</si>
  <si>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</si>
  <si>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</si>
  <si>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</si>
  <si>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</si>
  <si>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</si>
  <si>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</si>
  <si>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</si>
  <si>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</si>
  <si>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</si>
  <si>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</si>
  <si>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</si>
  <si>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</si>
  <si>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</si>
  <si>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</si>
  <si>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</si>
  <si>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</si>
  <si>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</si>
  <si>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</si>
  <si>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</si>
  <si>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</si>
  <si>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</si>
  <si>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</si>
  <si>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</si>
  <si>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</si>
  <si>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</si>
  <si>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</si>
  <si>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</si>
  <si>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</si>
  <si>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</si>
  <si>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</si>
  <si>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</si>
  <si>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</si>
  <si>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</si>
  <si>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</si>
  <si>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</si>
  <si>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</si>
  <si>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</si>
  <si>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</si>
  <si>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</si>
  <si>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</si>
  <si>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</si>
  <si>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</si>
  <si>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</si>
  <si>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</si>
  <si>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</si>
  <si>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</si>
  <si>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</si>
  <si>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</si>
  <si>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</si>
  <si>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</si>
  <si>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</si>
  <si>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</si>
  <si>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</si>
  <si>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</si>
  <si>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</si>
  <si>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</si>
  <si>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</si>
  <si>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</si>
  <si>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</si>
  <si>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</si>
  <si>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</si>
  <si>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</si>
  <si>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</si>
  <si>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</si>
  <si>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</si>
  <si>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</si>
  <si>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</si>
  <si>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</si>
  <si>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</si>
  <si>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</si>
  <si>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</si>
  <si>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</si>
  <si>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</si>
  <si>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</si>
  <si>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</si>
  <si>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</si>
  <si>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</si>
  <si>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</si>
  <si>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</si>
  <si>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</si>
  <si>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</si>
  <si>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</si>
  <si>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</si>
  <si>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</si>
  <si>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</si>
  <si>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</si>
  <si>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</si>
  <si>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</si>
  <si>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</si>
  <si>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</si>
  <si>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</si>
  <si>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</si>
  <si>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</si>
  <si>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</si>
  <si>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</si>
  <si>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</si>
  <si>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</si>
  <si>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</si>
  <si>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</si>
  <si>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</si>
  <si>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</si>
  <si>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</si>
  <si>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</si>
  <si>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</si>
  <si>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</si>
  <si>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</si>
  <si>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</si>
  <si>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</si>
  <si>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</si>
  <si>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</si>
  <si>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</si>
  <si>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</si>
  <si>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</si>
  <si>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</si>
  <si>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</si>
  <si>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</si>
  <si>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</si>
  <si>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</si>
  <si>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</si>
  <si>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</si>
  <si>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</si>
  <si>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</si>
  <si>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</si>
  <si>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</si>
  <si>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</si>
  <si>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</si>
  <si>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</si>
  <si>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</si>
  <si>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</si>
  <si>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</si>
  <si>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</si>
  <si>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</si>
  <si>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</si>
  <si>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</si>
  <si>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</si>
  <si>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</si>
  <si>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</si>
  <si>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</si>
  <si>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</si>
  <si>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</si>
  <si>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</si>
  <si>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</si>
  <si>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</si>
  <si>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</si>
  <si>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</si>
  <si>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</si>
  <si>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</si>
  <si>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</si>
  <si>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</si>
  <si>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</si>
  <si>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</si>
  <si>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</si>
  <si>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</si>
  <si>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</si>
  <si>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</si>
  <si>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</si>
  <si>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</si>
  <si>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</si>
  <si>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</si>
  <si>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</si>
  <si>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</si>
  <si>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</si>
  <si>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</si>
  <si>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</si>
  <si>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</si>
  <si>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</si>
  <si>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</si>
  <si>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</si>
  <si>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</si>
  <si>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</si>
  <si>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</si>
  <si>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</si>
  <si>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</si>
  <si>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</si>
  <si>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</si>
  <si>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</si>
  <si>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</si>
  <si>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</si>
  <si>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</si>
  <si>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</si>
  <si>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</si>
  <si>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</si>
  <si>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</si>
  <si>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</si>
  <si>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</si>
  <si>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</si>
  <si>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</si>
  <si>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</si>
  <si>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</si>
  <si>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</si>
  <si>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</si>
  <si>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</si>
  <si>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</si>
  <si>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</si>
  <si>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</si>
  <si>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</si>
  <si>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</si>
  <si>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</si>
  <si>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</si>
  <si>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</si>
  <si>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</si>
  <si>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</si>
  <si>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</si>
  <si>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</si>
  <si>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</si>
  <si>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</si>
  <si>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</si>
  <si>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</si>
  <si>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</si>
  <si>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</si>
  <si>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</si>
  <si>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</si>
  <si>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</si>
  <si>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</si>
  <si>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</si>
  <si>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</si>
  <si>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</si>
  <si>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</si>
  <si>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</si>
  <si>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</si>
  <si>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</si>
  <si>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</si>
  <si>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</si>
  <si>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</si>
  <si>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</si>
  <si>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</si>
  <si>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</si>
  <si>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</si>
  <si>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</si>
  <si>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</si>
  <si>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</si>
  <si>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</si>
  <si>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</si>
  <si>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</si>
  <si>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</si>
  <si>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</si>
  <si>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</si>
  <si>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</si>
  <si>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</si>
  <si>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</si>
  <si>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</si>
  <si>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</si>
  <si>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</si>
  <si>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</si>
  <si>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</si>
  <si>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</si>
  <si>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</si>
  <si>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</si>
  <si>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</si>
  <si>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</si>
  <si>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</si>
  <si>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</si>
  <si>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</si>
  <si>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</si>
  <si>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</si>
  <si>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</si>
  <si>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</si>
  <si>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</si>
  <si>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</si>
  <si>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</si>
  <si>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</si>
  <si>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</si>
  <si>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</si>
  <si>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</si>
  <si>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</si>
  <si>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</si>
  <si>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</si>
  <si>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</si>
  <si>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</si>
  <si>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</si>
  <si>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</si>
  <si>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</si>
  <si>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</si>
  <si>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</si>
  <si>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</si>
  <si>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</si>
  <si>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</si>
  <si>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</si>
  <si>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</si>
  <si>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</si>
  <si>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</si>
  <si>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</si>
  <si>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</si>
  <si>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</si>
  <si>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</si>
  <si>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</si>
  <si>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</si>
  <si>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</si>
  <si>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</si>
  <si>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</si>
  <si>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</si>
  <si>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</si>
  <si>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</si>
  <si>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</si>
  <si>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</si>
  <si>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</si>
  <si>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</si>
  <si>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</si>
  <si>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</si>
  <si>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</si>
  <si>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</si>
  <si>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</si>
  <si>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</si>
  <si>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</si>
  <si>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</si>
  <si>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</si>
  <si>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</si>
  <si>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</si>
  <si>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</si>
  <si>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</si>
  <si>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</si>
  <si>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</si>
  <si>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</si>
  <si>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</si>
  <si>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</si>
  <si>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</si>
  <si>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</si>
  <si>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</si>
  <si>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</si>
  <si>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</si>
  <si>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</si>
  <si>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</si>
  <si>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</si>
  <si>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</si>
  <si>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</si>
  <si>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</si>
  <si>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</si>
  <si>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</si>
  <si>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</si>
  <si>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</si>
  <si>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</si>
  <si>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</si>
  <si>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</si>
  <si>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</si>
  <si>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</si>
  <si>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</si>
  <si>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</si>
  <si>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</si>
  <si>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</si>
  <si>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</si>
  <si>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</si>
  <si>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</si>
  <si>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</si>
  <si>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</si>
  <si>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</si>
  <si>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</si>
  <si>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</si>
  <si>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</si>
  <si>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</si>
  <si>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</si>
  <si>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</si>
  <si>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</si>
  <si>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</si>
  <si>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</si>
  <si>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</si>
  <si>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</si>
  <si>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</si>
  <si>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</si>
  <si>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</si>
  <si>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</si>
  <si>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</si>
  <si>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</si>
  <si>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</si>
  <si>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</si>
  <si>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</si>
  <si>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</si>
  <si>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</si>
  <si>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</si>
  <si>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</si>
  <si>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</si>
  <si>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</si>
  <si>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</si>
  <si>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</si>
  <si>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</si>
  <si>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</si>
  <si>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</si>
  <si>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</si>
  <si>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</si>
  <si>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</si>
  <si>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</si>
  <si>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</si>
  <si>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</si>
  <si>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</si>
  <si>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</si>
  <si>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</si>
  <si>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</si>
  <si>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</si>
  <si>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</si>
  <si>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</si>
  <si>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</si>
  <si>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</si>
  <si>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</si>
  <si>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</si>
  <si>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</si>
  <si>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</si>
  <si>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</si>
  <si>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</si>
  <si>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</si>
  <si>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</si>
  <si>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</si>
  <si>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</si>
  <si>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</si>
  <si>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</si>
  <si>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</si>
  <si>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</si>
  <si>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</si>
  <si>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</si>
  <si>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</si>
  <si>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</si>
  <si>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</si>
  <si>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</si>
  <si>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</si>
  <si>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</si>
  <si>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</si>
  <si>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</si>
  <si>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</si>
  <si>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</si>
  <si>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</si>
  <si>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</si>
  <si>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</si>
  <si>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</si>
  <si>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</si>
  <si>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</si>
  <si>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</si>
  <si>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</si>
  <si>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</si>
  <si>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</si>
  <si>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</si>
  <si>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</si>
  <si>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</si>
  <si>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</si>
  <si>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</si>
  <si>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</si>
  <si>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</si>
  <si>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</si>
  <si>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</si>
  <si>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</si>
  <si>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</si>
  <si>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</si>
  <si>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</si>
  <si>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</si>
  <si>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</si>
  <si>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</si>
  <si>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</si>
  <si>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</si>
  <si>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</si>
  <si>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</si>
  <si>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</si>
  <si>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</si>
  <si>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</si>
  <si>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</si>
  <si>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</si>
  <si>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</si>
  <si>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</si>
  <si>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</si>
  <si>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</si>
  <si>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</si>
  <si>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</si>
  <si>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</si>
  <si>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</si>
  <si>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</si>
  <si>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</si>
  <si>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</si>
  <si>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</si>
  <si>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</si>
  <si>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</si>
  <si>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</si>
  <si>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</si>
  <si>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</si>
  <si>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</si>
  <si>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</si>
  <si>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</si>
  <si>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</si>
  <si>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</si>
  <si>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</si>
  <si>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</si>
  <si>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</si>
  <si>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</si>
  <si>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</si>
  <si>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</si>
  <si>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</si>
  <si>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</si>
  <si>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</si>
  <si>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</si>
  <si>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</si>
  <si>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</si>
  <si>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</si>
  <si>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</si>
  <si>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</si>
  <si>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</si>
  <si>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</si>
  <si>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</si>
  <si>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</si>
  <si>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</si>
  <si>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</si>
  <si>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</si>
  <si>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</si>
  <si>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</si>
  <si>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</si>
  <si>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</si>
  <si>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</si>
  <si>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</si>
  <si>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</si>
  <si>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</si>
  <si>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</si>
  <si>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</si>
  <si>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</si>
  <si>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</si>
  <si>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</si>
  <si>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</si>
  <si>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</si>
  <si>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</si>
  <si>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</si>
  <si>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</si>
  <si>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</si>
  <si>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</si>
  <si>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</si>
  <si>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</si>
  <si>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</si>
  <si>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</si>
  <si>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</si>
  <si>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</si>
  <si>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</si>
  <si>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</si>
  <si>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</si>
  <si>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</si>
  <si>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</si>
  <si>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</si>
  <si>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</si>
  <si>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</si>
  <si>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</si>
  <si>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</si>
  <si>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</si>
  <si>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</si>
  <si>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</si>
  <si>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</si>
  <si>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</si>
  <si>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</si>
  <si>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</si>
  <si>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</si>
  <si>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</si>
  <si>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</si>
  <si>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</si>
  <si>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</si>
  <si>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</si>
  <si>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</si>
  <si>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</si>
  <si>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</si>
  <si>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</si>
  <si>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</si>
  <si>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</si>
  <si>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</si>
  <si>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</si>
  <si>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</si>
  <si>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</si>
  <si>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</si>
  <si>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</si>
  <si>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</si>
  <si>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</si>
  <si>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</si>
  <si>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</si>
  <si>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</si>
  <si>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</si>
  <si>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</si>
  <si>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</si>
  <si>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</si>
  <si>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</si>
  <si>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</si>
  <si>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</si>
  <si>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</si>
  <si>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</si>
  <si>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</si>
  <si>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</si>
  <si>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</si>
  <si>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</si>
  <si>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</si>
  <si>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</si>
  <si>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</si>
  <si>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</si>
  <si>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</si>
  <si>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</si>
  <si>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</si>
  <si>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</si>
  <si>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</si>
  <si>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</si>
  <si>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</si>
  <si>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</si>
  <si>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</si>
  <si>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</si>
  <si>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</si>
  <si>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</si>
  <si>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</si>
  <si>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</si>
  <si>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</si>
  <si>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</si>
  <si>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</si>
  <si>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</si>
  <si>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</si>
  <si>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</si>
  <si>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</si>
  <si>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</si>
  <si>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</si>
  <si>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</si>
  <si>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</si>
  <si>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</si>
  <si>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</si>
  <si>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</si>
  <si>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</si>
  <si>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</si>
  <si>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</si>
  <si>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</si>
  <si>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</si>
  <si>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</si>
  <si>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</si>
  <si>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</si>
  <si>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</si>
  <si>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</si>
  <si>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</si>
  <si>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</si>
  <si>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</si>
  <si>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</si>
  <si>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</si>
  <si>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</si>
  <si>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</si>
  <si>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</si>
  <si>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</si>
  <si>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</si>
  <si>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</si>
  <si>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</si>
  <si>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</si>
  <si>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</si>
  <si>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</si>
  <si>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</si>
  <si>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</si>
  <si>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</si>
  <si>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</si>
  <si>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</si>
  <si>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</si>
  <si>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</si>
  <si>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</si>
  <si>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</si>
  <si>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</si>
  <si>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</si>
  <si>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</si>
  <si>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</si>
  <si>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</si>
  <si>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</si>
  <si>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</si>
  <si>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</si>
  <si>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</si>
  <si>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</si>
  <si>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</si>
  <si>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</si>
  <si>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</si>
  <si>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</si>
  <si>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</si>
  <si>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</si>
  <si>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</si>
  <si>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</si>
  <si>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</si>
  <si>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</si>
  <si>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</si>
  <si>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</si>
  <si>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</si>
  <si>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</si>
  <si>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</si>
  <si>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</si>
  <si>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</si>
  <si>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</si>
  <si>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</si>
  <si>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</si>
  <si>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</si>
  <si>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</si>
  <si>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</si>
  <si>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</si>
  <si>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</si>
  <si>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</si>
  <si>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</si>
  <si>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</si>
  <si>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</si>
  <si>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</si>
  <si>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</si>
  <si>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</si>
  <si>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</si>
  <si>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</si>
  <si>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</si>
  <si>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</si>
  <si>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</si>
  <si>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</si>
  <si>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</si>
  <si>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</si>
  <si>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</si>
  <si>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</si>
  <si>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</si>
  <si>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</si>
  <si>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</si>
  <si>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</si>
  <si>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</si>
  <si>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</si>
  <si>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</si>
  <si>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</si>
  <si>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</si>
  <si>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</si>
  <si>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</si>
  <si>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</si>
  <si>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</si>
  <si>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</si>
  <si>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</si>
  <si>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</si>
  <si>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</si>
  <si>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</si>
  <si>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</si>
  <si>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</si>
  <si>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</si>
  <si>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</si>
  <si>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</si>
  <si>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</si>
  <si>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</si>
  <si>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</si>
  <si>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</si>
  <si>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</si>
  <si>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</si>
  <si>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</si>
  <si>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</si>
  <si>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</si>
  <si>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</si>
  <si>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</si>
  <si>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</si>
  <si>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</si>
  <si>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</si>
  <si>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</si>
  <si>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</si>
  <si>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</si>
  <si>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</si>
  <si>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</si>
  <si>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</si>
  <si>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</si>
  <si>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</si>
  <si>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</si>
  <si>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</si>
  <si>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</si>
  <si>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</si>
  <si>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</si>
  <si>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</si>
  <si>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</si>
  <si>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</si>
  <si>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</si>
  <si>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</si>
  <si>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</si>
  <si>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</si>
  <si>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</si>
  <si>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</si>
  <si>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</si>
  <si>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</si>
  <si>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</si>
  <si>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</si>
  <si>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</si>
  <si>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</si>
  <si>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</si>
  <si>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</si>
  <si>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</si>
  <si>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</si>
  <si>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</si>
  <si>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</si>
  <si>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</si>
  <si>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</si>
  <si>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</si>
  <si>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</si>
  <si>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</si>
  <si>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</si>
  <si>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</si>
  <si>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</si>
  <si>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</si>
  <si>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</si>
  <si>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</si>
  <si>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</si>
  <si>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</si>
  <si>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</si>
  <si>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</si>
  <si>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</si>
  <si>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</si>
  <si>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</si>
  <si>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</si>
  <si>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</si>
  <si>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</si>
  <si>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</si>
  <si>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</si>
  <si>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</si>
  <si>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</si>
  <si>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</si>
  <si>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</si>
  <si>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</si>
  <si>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</si>
  <si>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</si>
  <si>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</si>
  <si>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</si>
  <si>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</si>
  <si>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</si>
  <si>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</si>
  <si>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</si>
  <si>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</si>
  <si>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</si>
  <si>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</si>
  <si>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</si>
  <si>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</si>
  <si>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</si>
  <si>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</si>
  <si>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</si>
  <si>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</si>
  <si>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</si>
  <si>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</si>
  <si>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</si>
  <si>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</si>
  <si>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</si>
  <si>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</si>
  <si>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</si>
  <si>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</si>
  <si>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</si>
  <si>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</si>
  <si>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</si>
  <si>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</si>
  <si>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</si>
  <si>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</si>
  <si>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</si>
  <si>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</si>
  <si>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</si>
  <si>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</si>
  <si>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</si>
  <si>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</si>
  <si>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</si>
  <si>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</si>
  <si>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</si>
  <si>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</si>
  <si>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</si>
  <si>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</si>
  <si>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</si>
  <si>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</si>
  <si>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</si>
  <si>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</si>
  <si>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</si>
  <si>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</si>
  <si>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</si>
  <si>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</si>
  <si>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</si>
  <si>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</si>
  <si>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</si>
  <si>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</si>
  <si>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</si>
  <si>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</si>
  <si>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</si>
  <si>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</si>
  <si>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</si>
  <si>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</si>
  <si>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</si>
  <si>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</si>
  <si>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</si>
  <si>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</si>
  <si>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</si>
  <si>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</si>
  <si>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</si>
  <si>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</si>
  <si>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</si>
  <si>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</si>
  <si>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</si>
  <si>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</si>
  <si>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</si>
  <si>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</si>
  <si>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</si>
  <si>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</si>
  <si>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</si>
  <si>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</si>
  <si>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</si>
  <si>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</si>
  <si>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</si>
  <si>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</si>
  <si>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</si>
  <si>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</si>
  <si>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</si>
  <si>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</si>
  <si>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</si>
  <si>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</si>
  <si>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</si>
  <si>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</si>
  <si>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</si>
  <si>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</si>
  <si>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</si>
  <si>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</si>
  <si>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</si>
  <si>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</si>
  <si>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</si>
  <si>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</si>
  <si>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</si>
  <si>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</si>
  <si>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</si>
  <si>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</si>
  <si>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</si>
  <si>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</si>
  <si>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</si>
  <si>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</si>
  <si>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</si>
  <si>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</si>
  <si>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</si>
  <si>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</si>
  <si>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</si>
  <si>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</si>
  <si>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</si>
  <si>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</si>
  <si>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</si>
  <si>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</si>
  <si>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</si>
  <si>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</si>
  <si>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</si>
  <si>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</si>
  <si>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</si>
  <si>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</si>
  <si>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</si>
  <si>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</si>
  <si>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</si>
  <si>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</si>
  <si>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</si>
  <si>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</si>
  <si>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</si>
  <si>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</si>
  <si>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</si>
  <si>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</si>
  <si>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</si>
  <si>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</si>
  <si>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</si>
  <si>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</si>
  <si>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</si>
  <si>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</si>
  <si>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</si>
  <si>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</si>
  <si>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</si>
  <si>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</si>
  <si>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</si>
  <si>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</si>
  <si>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</si>
  <si>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</si>
  <si>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</si>
  <si>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</si>
  <si>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</si>
  <si>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</si>
  <si>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</si>
  <si>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</si>
  <si>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</si>
  <si>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</si>
  <si>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</si>
  <si>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</si>
  <si>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</si>
  <si>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</si>
  <si>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</si>
  <si>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</si>
  <si>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</si>
  <si>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</si>
  <si>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</si>
  <si>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</si>
  <si>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</si>
  <si>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</si>
  <si>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</si>
  <si>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</si>
  <si>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</si>
  <si>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</si>
  <si>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</si>
  <si>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</si>
  <si>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</si>
  <si>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</si>
  <si>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</si>
  <si>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</si>
  <si>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</si>
  <si>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</si>
  <si>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</si>
  <si>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</si>
  <si>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</si>
  <si>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</si>
  <si>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</si>
  <si>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</si>
  <si>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</si>
  <si>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</si>
  <si>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</si>
  <si>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</si>
  <si>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</si>
  <si>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</si>
  <si>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</si>
  <si>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</si>
  <si>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</si>
  <si>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</si>
  <si>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</si>
  <si>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</si>
  <si>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</si>
  <si>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</si>
  <si>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</si>
  <si>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</si>
  <si>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</si>
  <si>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</si>
  <si>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</si>
  <si>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</si>
  <si>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</si>
  <si>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</si>
  <si>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</si>
  <si>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</si>
  <si>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</si>
  <si>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</si>
  <si>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</si>
  <si>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</si>
  <si>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</si>
  <si>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</si>
  <si>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</si>
  <si>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</si>
  <si>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</si>
  <si>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</si>
  <si>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</si>
  <si>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</si>
  <si>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</si>
  <si>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</si>
  <si>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</si>
  <si>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</si>
  <si>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</si>
  <si>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</si>
  <si>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</si>
  <si>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</si>
  <si>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</si>
  <si>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</si>
  <si>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</si>
  <si>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</si>
  <si>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</si>
  <si>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</si>
  <si>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</si>
  <si>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</si>
  <si>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</si>
  <si>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</si>
  <si>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</si>
  <si>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</si>
  <si>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</si>
  <si>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</si>
  <si>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</si>
  <si>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</si>
  <si>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</si>
  <si>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</si>
  <si>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</si>
  <si>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</si>
  <si>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</si>
  <si>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</si>
  <si>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</si>
  <si>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</si>
  <si>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</si>
  <si>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</si>
  <si>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</si>
  <si>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</si>
  <si>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</si>
  <si>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</si>
  <si>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</si>
  <si>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</si>
  <si>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</si>
  <si>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</si>
  <si>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</si>
  <si>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</si>
  <si>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</si>
  <si>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</si>
  <si>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</si>
  <si>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</si>
  <si>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</si>
  <si>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</si>
  <si>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</si>
  <si>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</si>
  <si>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</si>
  <si>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</si>
  <si>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</si>
  <si>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</si>
  <si>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</si>
  <si>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</si>
  <si>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</si>
  <si>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</si>
  <si>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</si>
  <si>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</si>
  <si>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</si>
  <si>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</si>
  <si>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</si>
  <si>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</si>
  <si>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</si>
  <si>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</si>
  <si>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</si>
  <si>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</si>
  <si>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</si>
  <si>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</si>
  <si>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</si>
  <si>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</si>
  <si>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</si>
  <si>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</si>
  <si>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</si>
  <si>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</si>
  <si>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</si>
  <si>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</si>
  <si>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</si>
  <si>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</si>
  <si>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</si>
  <si>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</si>
  <si>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</si>
  <si>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</si>
  <si>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</si>
  <si>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</si>
  <si>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</si>
  <si>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</si>
  <si>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</si>
  <si>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</si>
  <si>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</si>
  <si>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</si>
  <si>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</si>
  <si>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</si>
  <si>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</si>
  <si>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</si>
  <si>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</si>
  <si>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</si>
  <si>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</si>
  <si>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</si>
  <si>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</si>
  <si>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</si>
  <si>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</si>
  <si>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</si>
  <si>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</si>
  <si>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</si>
  <si>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</si>
  <si>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</si>
  <si>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</si>
  <si>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</si>
  <si>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</si>
  <si>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</si>
  <si>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</si>
  <si>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</si>
  <si>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</si>
  <si>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</si>
  <si>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</si>
  <si>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</si>
  <si>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</si>
  <si>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</si>
  <si>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</si>
  <si>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</si>
  <si>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</si>
  <si>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</si>
  <si>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</si>
  <si>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</si>
  <si>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</si>
  <si>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</si>
  <si>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</si>
  <si>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</si>
  <si>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</si>
  <si>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</si>
  <si>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</si>
  <si>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</si>
  <si>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</si>
  <si>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</si>
  <si>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</si>
  <si>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</si>
  <si>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</si>
  <si>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</si>
  <si>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</si>
  <si>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</si>
  <si>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</si>
  <si>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</si>
  <si>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</si>
  <si>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</si>
  <si>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</si>
  <si>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</si>
  <si>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</si>
  <si>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</si>
  <si>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</si>
  <si>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</si>
  <si>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</si>
  <si>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</si>
  <si>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</si>
  <si>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</si>
  <si>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</si>
  <si>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</si>
  <si>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</si>
  <si>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</si>
  <si>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</si>
  <si>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</si>
  <si>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</si>
  <si>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</si>
  <si>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</si>
  <si>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</si>
  <si>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</si>
  <si>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</si>
  <si>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</si>
  <si>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</si>
  <si>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</si>
  <si>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</si>
  <si>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</si>
  <si>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</si>
  <si>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</si>
  <si>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</si>
  <si>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</si>
  <si>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</si>
  <si>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</si>
  <si>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</si>
  <si>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</si>
  <si>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</si>
  <si>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</si>
  <si>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</si>
  <si>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</si>
  <si>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</si>
  <si>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</si>
  <si>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</si>
  <si>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</si>
  <si>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</si>
  <si>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</si>
  <si>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</si>
  <si>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</si>
  <si>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</si>
  <si>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</si>
  <si>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</si>
  <si>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</si>
  <si>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</si>
  <si>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</si>
  <si>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</si>
  <si>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</si>
  <si>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</si>
  <si>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</si>
  <si>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</si>
  <si>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</si>
  <si>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</si>
  <si>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</si>
  <si>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</si>
  <si>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</si>
  <si>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</si>
  <si>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</si>
  <si>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</si>
  <si>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</si>
  <si>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</si>
  <si>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</si>
  <si>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</si>
  <si>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</si>
  <si>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</si>
  <si>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</si>
  <si>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</si>
  <si>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</si>
  <si>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</si>
  <si>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</si>
  <si>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</si>
  <si>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</si>
  <si>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</si>
  <si>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</si>
  <si>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</si>
  <si>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</si>
  <si>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</si>
  <si>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</si>
  <si>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</si>
  <si>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</si>
  <si>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</si>
  <si>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</si>
  <si>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</si>
  <si>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</si>
  <si>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</si>
  <si>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</si>
  <si>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</si>
  <si>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</si>
  <si>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</si>
  <si>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</si>
  <si>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</si>
  <si>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</si>
  <si>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</si>
  <si>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</si>
  <si>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</si>
  <si>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</si>
  <si>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</si>
  <si>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</si>
  <si>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</si>
  <si>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</si>
  <si>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</si>
  <si>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</si>
  <si>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</si>
  <si>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</si>
  <si>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</si>
  <si>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</si>
  <si>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</si>
  <si>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</si>
  <si>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</si>
  <si>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</si>
  <si>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</si>
  <si>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</si>
  <si>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</si>
  <si>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</si>
  <si>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</si>
  <si>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</si>
  <si>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</si>
  <si>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</si>
  <si>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</si>
  <si>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</si>
  <si>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</si>
  <si>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</si>
  <si>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</si>
  <si>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</si>
  <si>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</si>
  <si>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</si>
  <si>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</si>
  <si>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</si>
  <si>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</si>
  <si>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</si>
  <si>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</si>
  <si>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</si>
  <si>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</si>
  <si>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</si>
  <si>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</si>
  <si>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</si>
  <si>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</si>
  <si>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</si>
  <si>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</si>
  <si>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</si>
  <si>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</si>
  <si>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</si>
  <si>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</si>
  <si>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</si>
  <si>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</si>
  <si>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</si>
  <si>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</si>
  <si>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</si>
  <si>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</si>
  <si>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</si>
  <si>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</si>
  <si>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</si>
  <si>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</si>
  <si>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</si>
  <si>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</si>
  <si>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</si>
  <si>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</si>
  <si>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</si>
  <si>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</si>
  <si>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</si>
  <si>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</si>
  <si>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</si>
  <si>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</si>
  <si>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</si>
  <si>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</si>
  <si>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</si>
  <si>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</si>
  <si>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</si>
  <si>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</si>
  <si>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</si>
  <si>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</si>
  <si>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</si>
  <si>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</si>
  <si>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</si>
  <si>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</si>
  <si>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</si>
  <si>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</si>
  <si>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</si>
  <si>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</si>
  <si>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</si>
  <si>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</si>
  <si>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</si>
  <si>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</si>
  <si>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</si>
  <si>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</si>
  <si>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</si>
  <si>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</si>
  <si>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</si>
  <si>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</si>
  <si>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</si>
  <si>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</si>
  <si>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</si>
  <si>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</si>
  <si>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</si>
  <si>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</si>
  <si>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</si>
  <si>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</si>
  <si>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</si>
  <si>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</si>
  <si>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</si>
  <si>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</si>
  <si>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</si>
  <si>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</si>
  <si>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</si>
  <si>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</si>
  <si>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</si>
  <si>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</si>
  <si>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</si>
  <si>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</si>
  <si>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</si>
  <si>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</si>
  <si>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</si>
  <si>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</si>
  <si>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</si>
  <si>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</si>
  <si>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</si>
  <si>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</si>
  <si>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</si>
  <si>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</si>
  <si>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</si>
  <si>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</si>
  <si>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</si>
  <si>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</si>
  <si>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</si>
  <si>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</si>
  <si>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</si>
  <si>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</si>
  <si>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</si>
  <si>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</si>
  <si>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</si>
  <si>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</si>
  <si>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</si>
  <si>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</si>
  <si>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</si>
  <si>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</si>
  <si>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</si>
  <si>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</si>
  <si>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</si>
  <si>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</si>
  <si>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</si>
  <si>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</si>
  <si>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</si>
  <si>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</si>
  <si>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</si>
  <si>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</si>
  <si>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</si>
  <si>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</si>
  <si>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</si>
  <si>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</si>
  <si>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</si>
  <si>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</si>
  <si>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</si>
  <si>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</si>
  <si>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</si>
  <si>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</si>
  <si>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</si>
  <si>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</si>
  <si>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</si>
  <si>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</si>
  <si>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</si>
  <si>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</si>
  <si>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</si>
  <si>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</si>
  <si>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</si>
  <si>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</si>
  <si>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</si>
  <si>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</si>
  <si>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</si>
  <si>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</si>
  <si>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</si>
  <si>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</si>
  <si>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</si>
  <si>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</si>
  <si>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</si>
  <si>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</si>
  <si>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</si>
  <si>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</si>
  <si>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</si>
  <si>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</si>
  <si>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</si>
  <si>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</si>
  <si>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</si>
  <si>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</si>
  <si>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</si>
  <si>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</si>
  <si>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</si>
  <si>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</si>
  <si>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</si>
  <si>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</si>
  <si>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</si>
  <si>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</si>
  <si>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</si>
  <si>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</si>
  <si>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</si>
  <si>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</si>
  <si>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</si>
  <si>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</si>
  <si>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</si>
  <si>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</si>
  <si>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</si>
  <si>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</si>
  <si>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</si>
  <si>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</si>
  <si>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</si>
  <si>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</si>
  <si>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</si>
  <si>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</si>
  <si>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</si>
  <si>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</si>
  <si>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</si>
  <si>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</si>
  <si>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</si>
  <si>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</si>
  <si>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</si>
  <si>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</si>
  <si>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</si>
  <si>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</si>
  <si>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</si>
  <si>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</si>
  <si>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</si>
  <si>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</si>
  <si>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</si>
  <si>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</si>
  <si>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</si>
  <si>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</si>
  <si>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</si>
  <si>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</si>
  <si>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</si>
  <si>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</si>
  <si>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</si>
  <si>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</si>
  <si>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</si>
  <si>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</si>
  <si>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</si>
  <si>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</si>
  <si>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</si>
  <si>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</si>
  <si>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</si>
  <si>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</si>
  <si>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</si>
  <si>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</si>
  <si>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</si>
  <si>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</si>
  <si>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</si>
  <si>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</si>
  <si>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</si>
  <si>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</si>
  <si>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</si>
  <si>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</si>
  <si>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</si>
  <si>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</si>
  <si>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</si>
  <si>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</si>
  <si>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</si>
  <si>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</si>
  <si>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</si>
  <si>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</si>
  <si>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</si>
  <si>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</si>
  <si>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</si>
  <si>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</si>
  <si>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</si>
  <si>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</si>
  <si>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</si>
  <si>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</si>
  <si>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</si>
  <si>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</si>
  <si>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</si>
  <si>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</si>
  <si>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</si>
  <si>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</si>
  <si>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</si>
  <si>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</si>
  <si>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</si>
  <si>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</si>
  <si>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</si>
  <si>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</si>
  <si>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</si>
  <si>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</si>
  <si>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</si>
  <si>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</si>
  <si>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</si>
  <si>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</si>
  <si>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</si>
  <si>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</si>
  <si>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</si>
  <si>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</si>
  <si>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</si>
  <si>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</si>
  <si>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</si>
  <si>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</si>
  <si>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</si>
  <si>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</si>
  <si>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</si>
  <si>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</si>
  <si>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</si>
  <si>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</si>
  <si>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</si>
  <si>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</si>
  <si>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</si>
  <si>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</si>
  <si>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</si>
  <si>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</si>
  <si>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</si>
  <si>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</si>
  <si>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</si>
  <si>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</si>
  <si>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</si>
  <si>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</si>
  <si>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</si>
  <si>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</si>
  <si>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</si>
  <si>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</si>
  <si>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</si>
  <si>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</si>
  <si>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</si>
  <si>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</si>
  <si>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</si>
  <si>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</si>
  <si>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</si>
  <si>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</si>
  <si>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</si>
  <si>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</si>
  <si>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</si>
  <si>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</si>
  <si>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</si>
  <si>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</si>
  <si>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</si>
  <si>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</si>
  <si>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</si>
  <si>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</si>
  <si>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</si>
  <si>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</si>
  <si>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</si>
  <si>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</si>
  <si>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</si>
  <si>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</si>
  <si>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</si>
  <si>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</si>
  <si>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</si>
  <si>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</si>
  <si>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</si>
  <si>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</si>
  <si>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</si>
  <si>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</si>
  <si>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</si>
  <si>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</si>
  <si>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</si>
  <si>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</si>
  <si>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</si>
  <si>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</si>
  <si>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</si>
  <si>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</si>
  <si>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</si>
  <si>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</si>
  <si>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</si>
  <si>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</si>
  <si>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</si>
  <si>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</si>
  <si>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</si>
  <si>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</si>
  <si>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</si>
  <si>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</si>
  <si>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</si>
  <si>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</si>
  <si>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</si>
  <si>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</si>
  <si>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</si>
  <si>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</si>
  <si>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</si>
  <si>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</si>
  <si>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</si>
  <si>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</si>
  <si>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</si>
  <si>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</si>
  <si>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</si>
  <si>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</si>
  <si>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</si>
  <si>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</si>
  <si>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</si>
  <si>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</si>
  <si>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</si>
  <si>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</si>
  <si>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</si>
  <si>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</si>
  <si>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</si>
  <si>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</si>
  <si>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</si>
  <si>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</si>
  <si>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</si>
  <si>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</si>
  <si>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</si>
  <si>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</si>
  <si>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</si>
  <si>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</si>
  <si>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</si>
  <si>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</si>
  <si>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</si>
  <si>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</si>
  <si>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</si>
  <si>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</si>
  <si>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</si>
  <si>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</si>
  <si>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</si>
  <si>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</si>
  <si>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</si>
  <si>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</si>
  <si>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</si>
  <si>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</si>
  <si>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</si>
  <si>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</si>
  <si>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</si>
  <si>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</si>
  <si>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</si>
  <si>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</si>
  <si>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</si>
  <si>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</si>
  <si>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</si>
  <si>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</si>
  <si>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</si>
  <si>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</si>
  <si>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</si>
  <si>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</si>
  <si>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</si>
  <si>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</si>
  <si>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</si>
  <si>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</si>
  <si>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</si>
  <si>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</si>
  <si>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</si>
  <si>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</si>
  <si>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</si>
  <si>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</si>
  <si>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</si>
  <si>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</si>
  <si>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</si>
  <si>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</si>
  <si>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</si>
  <si>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</si>
  <si>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</si>
  <si>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</si>
  <si>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</si>
  <si>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</si>
  <si>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</si>
  <si>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</si>
  <si>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</si>
  <si>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</si>
  <si>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</si>
  <si>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</si>
  <si>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</si>
  <si>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</si>
  <si>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</si>
  <si>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</si>
  <si>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</si>
  <si>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</si>
  <si>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</si>
  <si>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</si>
  <si>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</si>
  <si>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</si>
  <si>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</si>
  <si>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</si>
  <si>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</si>
  <si>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</si>
  <si>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</si>
  <si>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</si>
  <si>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</si>
  <si>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</si>
  <si>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</si>
  <si>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</si>
  <si>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</si>
  <si>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</si>
  <si>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</si>
  <si>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</si>
  <si>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</si>
  <si>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</si>
  <si>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</si>
  <si>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</si>
  <si>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</si>
  <si>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</si>
  <si>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</si>
  <si>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</si>
  <si>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</si>
  <si>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</si>
  <si>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</si>
  <si>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</si>
  <si>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</si>
  <si>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</si>
  <si>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</si>
  <si>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</si>
  <si>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</si>
  <si>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</si>
  <si>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</si>
  <si>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</si>
  <si>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</si>
  <si>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</si>
  <si>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</si>
  <si>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</si>
  <si>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</si>
  <si>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</si>
  <si>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</si>
  <si>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</si>
  <si>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</si>
  <si>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</si>
  <si>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</si>
  <si>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</si>
  <si>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</si>
  <si>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</si>
  <si>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</si>
  <si>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</si>
  <si>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</si>
  <si>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</si>
  <si>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</si>
  <si>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</si>
  <si>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</si>
  <si>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</si>
  <si>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</si>
  <si>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</si>
  <si>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</si>
  <si>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</si>
  <si>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</si>
  <si>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</si>
  <si>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</si>
  <si>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</si>
  <si>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</si>
  <si>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</si>
  <si>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</si>
  <si>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</si>
  <si>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</si>
  <si>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</si>
  <si>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</si>
  <si>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</si>
  <si>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</si>
  <si>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</si>
  <si>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</si>
  <si>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</si>
  <si>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</si>
  <si>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</si>
  <si>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</si>
  <si>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</si>
  <si>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</si>
  <si>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</si>
  <si>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</si>
  <si>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</si>
  <si>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</si>
  <si>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</si>
  <si>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</si>
  <si>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</si>
  <si>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</si>
  <si>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</si>
  <si>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</si>
  <si>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</si>
  <si>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</si>
  <si>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</si>
  <si>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</si>
  <si>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</si>
  <si>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</si>
  <si>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</si>
  <si>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</si>
  <si>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</si>
  <si>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</si>
  <si>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</si>
  <si>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</si>
  <si>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</si>
  <si>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</si>
  <si>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</si>
  <si>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</si>
  <si>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</si>
  <si>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</si>
  <si>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</si>
  <si>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</si>
  <si>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</si>
  <si>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</si>
  <si>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</si>
  <si>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</si>
  <si>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</si>
  <si>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</si>
  <si>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</si>
  <si>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</si>
  <si>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</si>
  <si>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</si>
  <si>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</si>
  <si>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</si>
  <si>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</si>
  <si>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</si>
  <si>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</si>
  <si>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</si>
  <si>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</si>
  <si>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</si>
  <si>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</si>
  <si>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</si>
  <si>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</si>
  <si>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</si>
  <si>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</si>
  <si>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</si>
  <si>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</si>
  <si>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</si>
  <si>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</si>
  <si>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</si>
  <si>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</si>
  <si>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</si>
  <si>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</si>
  <si>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</si>
  <si>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</si>
  <si>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</si>
  <si>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</si>
  <si>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</si>
  <si>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</si>
  <si>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</si>
  <si>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</si>
  <si>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</si>
  <si>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</si>
  <si>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</si>
  <si>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</si>
  <si>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</si>
  <si>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</si>
  <si>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</si>
  <si>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</si>
  <si>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</si>
  <si>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</si>
  <si>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</si>
  <si>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</si>
  <si>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</si>
  <si>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</si>
  <si>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</si>
  <si>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</si>
  <si>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</si>
  <si>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</si>
  <si>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</si>
  <si>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</si>
  <si>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</si>
  <si>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</si>
  <si>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</si>
  <si>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</si>
  <si>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</si>
  <si>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</si>
  <si>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</si>
  <si>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</si>
  <si>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</si>
  <si>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</si>
  <si>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</si>
  <si>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</si>
  <si>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</si>
  <si>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</si>
  <si>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</si>
  <si>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</si>
  <si>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</si>
  <si>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</si>
  <si>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</si>
  <si>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</si>
  <si>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</si>
  <si>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</si>
  <si>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</si>
  <si>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</si>
  <si>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</si>
  <si>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</si>
  <si>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</si>
  <si>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</si>
  <si>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</si>
  <si>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</si>
  <si>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</si>
  <si>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</si>
  <si>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</si>
  <si>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</si>
  <si>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</si>
  <si>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</si>
  <si>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</si>
  <si>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</si>
  <si>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</si>
  <si>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</si>
  <si>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</si>
  <si>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</si>
  <si>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</si>
  <si>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</si>
  <si>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</si>
  <si>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</si>
  <si>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</si>
  <si>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</si>
  <si>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</si>
  <si>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</si>
  <si>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</si>
  <si>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</si>
  <si>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</si>
  <si>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</si>
  <si>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</si>
  <si>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</si>
  <si>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</si>
  <si>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</si>
  <si>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</si>
  <si>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</si>
  <si>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</si>
  <si>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</si>
  <si>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</si>
  <si>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</si>
  <si>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</si>
  <si>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</si>
  <si>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</si>
  <si>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</si>
  <si>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</si>
  <si>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</si>
  <si>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</si>
  <si>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</si>
  <si>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</si>
  <si>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</si>
  <si>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</si>
  <si>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</si>
  <si>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</si>
  <si>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</si>
  <si>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</si>
  <si>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</si>
  <si>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</si>
  <si>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</si>
  <si>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</si>
  <si>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</si>
  <si>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</si>
  <si>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</si>
  <si>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</si>
  <si>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</si>
  <si>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</si>
  <si>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</si>
  <si>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</si>
  <si>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</si>
  <si>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</si>
  <si>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</si>
  <si>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</si>
  <si>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</si>
  <si>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</si>
  <si>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</si>
  <si>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</si>
  <si>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</si>
  <si>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</si>
  <si>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</si>
  <si>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</si>
  <si>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</si>
  <si>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</si>
  <si>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</si>
  <si>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</si>
  <si>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</si>
  <si>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</si>
  <si>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</si>
  <si>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</si>
  <si>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</si>
  <si>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</si>
  <si>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</si>
  <si>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</si>
  <si>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</si>
  <si>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</si>
  <si>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</si>
  <si>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</si>
  <si>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</si>
  <si>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</si>
  <si>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</si>
  <si>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</si>
  <si>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</si>
  <si>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</si>
  <si>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</si>
  <si>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</si>
  <si>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</si>
  <si>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</si>
  <si>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</si>
  <si>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</si>
  <si>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</si>
  <si>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</si>
  <si>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</si>
  <si>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</si>
  <si>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</si>
  <si>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</si>
  <si>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</si>
  <si>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</si>
  <si>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</si>
  <si>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</si>
  <si>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</si>
  <si>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</si>
  <si>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</si>
  <si>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</si>
  <si>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</si>
  <si>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</si>
  <si>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</si>
  <si>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</si>
  <si>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</si>
  <si>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</si>
  <si>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</si>
  <si>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</si>
  <si>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</si>
  <si>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</si>
  <si>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</si>
  <si>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</si>
  <si>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</si>
  <si>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</si>
  <si>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</si>
  <si>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</si>
  <si>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</si>
  <si>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</si>
  <si>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</si>
  <si>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</si>
  <si>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</si>
  <si>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</si>
  <si>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</si>
  <si>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</si>
  <si>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</si>
  <si>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</si>
  <si>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</si>
  <si>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</si>
  <si>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</si>
  <si>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</si>
  <si>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</si>
  <si>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</si>
  <si>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</si>
  <si>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</si>
  <si>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</si>
  <si>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</si>
  <si>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</si>
  <si>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</si>
  <si>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</si>
  <si>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</si>
  <si>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</si>
  <si>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</si>
  <si>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</si>
  <si>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</si>
  <si>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</si>
  <si>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</si>
  <si>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</si>
  <si>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</si>
  <si>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</si>
  <si>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</si>
  <si>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</si>
  <si>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</si>
  <si>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</si>
  <si>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</si>
  <si>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</si>
  <si>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</si>
  <si>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</si>
  <si>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</si>
  <si>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</si>
  <si>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</si>
  <si>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</si>
  <si>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</si>
  <si>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</si>
  <si>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</si>
  <si>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</si>
  <si>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</si>
  <si>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</si>
  <si>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</si>
  <si>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</si>
  <si>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</si>
  <si>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</si>
  <si>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</si>
  <si>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</si>
  <si>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</si>
  <si>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</si>
  <si>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</si>
  <si>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</si>
  <si>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</si>
  <si>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</si>
  <si>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</si>
  <si>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</si>
  <si>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</si>
  <si>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</si>
  <si>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</si>
  <si>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</si>
  <si>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</si>
  <si>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</si>
  <si>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</si>
  <si>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</si>
  <si>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</si>
  <si>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</si>
  <si>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</si>
  <si>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</si>
  <si>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</si>
  <si>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</si>
  <si>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</si>
  <si>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</si>
  <si>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</si>
  <si>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</si>
  <si>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</si>
  <si>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</si>
  <si>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</si>
  <si>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</si>
  <si>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</si>
  <si>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</si>
  <si>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</si>
  <si>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</si>
  <si>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</si>
  <si>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</si>
  <si>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</si>
  <si>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</si>
  <si>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</si>
  <si>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</si>
  <si>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</si>
  <si>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</si>
  <si>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</si>
  <si>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</si>
  <si>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</si>
  <si>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</si>
  <si>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</si>
  <si>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</si>
  <si>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</si>
  <si>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</si>
  <si>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</si>
  <si>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</si>
  <si>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</si>
  <si>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</si>
  <si>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</si>
  <si>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</si>
  <si>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</si>
  <si>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</si>
  <si>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</si>
  <si>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</si>
  <si>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</si>
  <si>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</si>
  <si>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</si>
  <si>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</si>
  <si>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</si>
  <si>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</si>
  <si>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</si>
  <si>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</si>
  <si>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</si>
  <si>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</si>
  <si>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</si>
  <si>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</si>
  <si>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</si>
  <si>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</si>
  <si>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</si>
  <si>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</si>
  <si>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</si>
  <si>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</si>
  <si>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</si>
  <si>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</si>
  <si>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</si>
  <si>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</si>
  <si>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</si>
  <si>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</si>
  <si>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</si>
  <si>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</si>
  <si>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</si>
  <si>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</si>
  <si>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</si>
  <si>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</si>
  <si>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</si>
  <si>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</si>
  <si>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</si>
  <si>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</si>
  <si>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</si>
  <si>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</si>
  <si>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</si>
  <si>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</si>
  <si>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</si>
  <si>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</si>
  <si>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</si>
  <si>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</si>
  <si>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</si>
  <si>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</si>
  <si>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</si>
  <si>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</si>
  <si>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</si>
  <si>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</si>
  <si>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</si>
  <si>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</si>
  <si>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</si>
  <si>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</si>
  <si>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</si>
  <si>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</si>
  <si>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</si>
  <si>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</si>
  <si>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</si>
  <si>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</si>
  <si>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</si>
  <si>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</si>
  <si>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</si>
  <si>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</si>
  <si>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</si>
  <si>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</si>
  <si>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</si>
  <si>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</si>
  <si>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</si>
  <si>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</si>
  <si>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</si>
  <si>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</si>
  <si>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</si>
  <si>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</si>
  <si>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</si>
  <si>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</si>
  <si>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</si>
  <si>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</si>
  <si>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</si>
  <si>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</si>
  <si>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</si>
  <si>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</si>
  <si>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</si>
  <si>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</si>
  <si>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</si>
  <si>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</si>
  <si>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</si>
  <si>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</si>
  <si>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</si>
  <si>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</si>
  <si>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</si>
  <si>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</si>
  <si>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</si>
  <si>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</si>
  <si>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</si>
  <si>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</si>
  <si>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</si>
  <si>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</si>
  <si>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</si>
  <si>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</si>
  <si>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</si>
  <si>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</si>
  <si>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</si>
  <si>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</si>
  <si>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</si>
  <si>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</si>
  <si>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</si>
  <si>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</si>
  <si>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</si>
  <si>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</si>
  <si>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</si>
  <si>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</si>
  <si>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</si>
  <si>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</si>
  <si>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</si>
  <si>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</si>
  <si>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</si>
  <si>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</si>
  <si>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</si>
  <si>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</si>
  <si>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</si>
  <si>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</si>
  <si>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</si>
  <si>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</si>
  <si>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</si>
  <si>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</si>
  <si>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</si>
  <si>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</si>
  <si>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</si>
  <si>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</si>
  <si>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</si>
  <si>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</si>
  <si>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</si>
  <si>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</si>
  <si>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</si>
  <si>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</si>
  <si>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</si>
  <si>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</si>
  <si>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</si>
  <si>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</si>
  <si>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</si>
  <si>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</si>
  <si>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</si>
  <si>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</si>
  <si>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</si>
  <si>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</si>
  <si>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</si>
  <si>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</si>
  <si>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</si>
  <si>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</si>
  <si>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</si>
  <si>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</si>
  <si>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</si>
  <si>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</si>
  <si>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</si>
  <si>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</si>
  <si>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</si>
  <si>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</si>
  <si>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</si>
  <si>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</si>
  <si>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</si>
  <si>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</si>
  <si>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</si>
  <si>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</si>
  <si>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</si>
  <si>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</si>
  <si>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</si>
  <si>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</si>
  <si>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</si>
  <si>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</si>
  <si>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</si>
  <si>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</si>
  <si>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</si>
  <si>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</si>
  <si>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</si>
  <si>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</si>
  <si>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</si>
  <si>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</si>
  <si>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</si>
  <si>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</si>
  <si>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</si>
  <si>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</si>
  <si>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</si>
  <si>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</si>
  <si>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</si>
  <si>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</si>
  <si>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</si>
  <si>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</si>
  <si>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</si>
  <si>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</si>
  <si>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</si>
  <si>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</si>
  <si>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</si>
  <si>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</si>
  <si>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</si>
  <si>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</si>
  <si>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</si>
  <si>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</si>
  <si>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</si>
  <si>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</si>
  <si>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</si>
  <si>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</si>
  <si>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</si>
  <si>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</si>
  <si>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</si>
  <si>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</si>
  <si>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</si>
  <si>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</si>
  <si>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</si>
  <si>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</si>
  <si>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</si>
  <si>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</si>
  <si>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</si>
  <si>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</si>
  <si>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</si>
  <si>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</si>
  <si>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</si>
  <si>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</si>
  <si>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</si>
  <si>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</si>
  <si>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</si>
  <si>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</si>
  <si>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</si>
  <si>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</si>
  <si>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</si>
  <si>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</si>
  <si>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</si>
  <si>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</si>
  <si>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</si>
  <si>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</si>
  <si>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</si>
  <si>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</si>
  <si>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</si>
  <si>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</si>
  <si>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</si>
  <si>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</si>
  <si>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</si>
  <si>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</si>
  <si>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</si>
  <si>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</si>
  <si>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</si>
  <si>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</si>
  <si>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</si>
  <si>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</si>
  <si>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</si>
  <si>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</si>
  <si>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</si>
  <si>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</si>
  <si>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</si>
  <si>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</si>
  <si>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</si>
  <si>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</si>
  <si>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</si>
  <si>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</si>
  <si>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</si>
  <si>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</si>
  <si>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</si>
  <si>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</si>
  <si>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</si>
  <si>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</si>
  <si>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</si>
  <si>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</si>
  <si>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</si>
  <si>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</si>
  <si>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</si>
  <si>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</si>
  <si>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</si>
  <si>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</si>
  <si>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</si>
  <si>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</si>
  <si>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</si>
  <si>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</si>
  <si>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</si>
  <si>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</si>
  <si>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</si>
  <si>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</si>
  <si>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</si>
  <si>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</si>
  <si>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</si>
  <si>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</si>
  <si>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</si>
  <si>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</si>
  <si>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</si>
  <si>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</si>
  <si>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</si>
  <si>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</si>
  <si>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</si>
  <si>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</si>
  <si>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</si>
  <si>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</si>
  <si>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</si>
  <si>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</si>
  <si>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</si>
  <si>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</si>
  <si>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</si>
  <si>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</si>
  <si>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</si>
  <si>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</si>
  <si>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</si>
  <si>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</si>
  <si>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</si>
  <si>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</si>
  <si>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</si>
  <si>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</si>
  <si>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</si>
  <si>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</si>
  <si>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</si>
  <si>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</si>
  <si>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</si>
  <si>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</si>
  <si>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</si>
  <si>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</si>
  <si>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</si>
  <si>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</si>
  <si>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</si>
  <si>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</si>
  <si>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</si>
  <si>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</si>
  <si>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</si>
  <si>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</si>
  <si>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</si>
  <si>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</si>
  <si>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</si>
  <si>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</si>
  <si>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</si>
  <si>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</si>
  <si>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</si>
  <si>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</si>
  <si>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</si>
  <si>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</si>
  <si>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</si>
  <si>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</si>
  <si>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</si>
  <si>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</si>
  <si>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</si>
  <si>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</si>
  <si>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</si>
  <si>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</si>
  <si>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</si>
  <si>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</si>
  <si>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</si>
  <si>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</si>
  <si>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</si>
  <si>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</si>
  <si>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</si>
  <si>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</si>
  <si>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</si>
  <si>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</si>
  <si>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</si>
  <si>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</si>
  <si>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</si>
  <si>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</si>
  <si>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</si>
  <si>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</si>
  <si>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</si>
  <si>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</si>
  <si>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</si>
  <si>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</si>
  <si>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</si>
  <si>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</si>
  <si>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</si>
  <si>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</si>
  <si>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</si>
  <si>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</si>
  <si>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</si>
  <si>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</si>
  <si>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</si>
  <si>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</si>
  <si>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</si>
  <si>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</si>
  <si>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</si>
  <si>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</si>
  <si>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</si>
  <si>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</si>
  <si>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</si>
  <si>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</si>
  <si>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</si>
  <si>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</si>
  <si>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</si>
  <si>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</si>
  <si>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</si>
  <si>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</si>
  <si>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</si>
  <si>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</si>
  <si>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</si>
  <si>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</si>
  <si>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</si>
  <si>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</si>
  <si>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</si>
  <si>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</si>
  <si>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</si>
  <si>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</si>
  <si>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</si>
  <si>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</si>
  <si>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</si>
  <si>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</si>
  <si>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</si>
  <si>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</si>
  <si>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</si>
  <si>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</si>
  <si>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</si>
  <si>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</si>
  <si>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</si>
  <si>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</si>
  <si>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</si>
  <si>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</si>
  <si>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</si>
  <si>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</si>
  <si>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</si>
  <si>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</si>
  <si>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</si>
  <si>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</si>
  <si>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</si>
  <si>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</si>
  <si>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</si>
  <si>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</si>
  <si>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</si>
  <si>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</si>
  <si>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</si>
  <si>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</si>
  <si>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</si>
  <si>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</si>
  <si>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</si>
  <si>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</si>
  <si>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</si>
  <si>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</si>
  <si>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</si>
  <si>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</si>
  <si>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</si>
  <si>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</si>
  <si>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</si>
  <si>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</si>
  <si>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</si>
  <si>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</si>
  <si>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</si>
  <si>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</si>
  <si>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</si>
  <si>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</si>
  <si>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</si>
  <si>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</si>
  <si>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</si>
  <si>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</si>
  <si>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</si>
  <si>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</si>
  <si>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</si>
  <si>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</si>
  <si>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</si>
  <si>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</si>
  <si>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</si>
  <si>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</si>
  <si>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</si>
  <si>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</si>
  <si>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</si>
  <si>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</si>
  <si>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</si>
  <si>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</si>
  <si>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</si>
  <si>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</si>
  <si>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</si>
  <si>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</si>
  <si>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</si>
  <si>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</si>
  <si>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</si>
  <si>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</si>
  <si>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</si>
  <si>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</si>
  <si>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</si>
  <si>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</si>
  <si>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</si>
  <si>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</si>
  <si>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</si>
  <si>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</si>
  <si>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</si>
  <si>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</si>
  <si>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</si>
  <si>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</si>
  <si>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</si>
  <si>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</si>
  <si>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</si>
  <si>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</si>
  <si>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</si>
  <si>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</si>
  <si>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</si>
  <si>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</si>
  <si>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</si>
  <si>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</si>
  <si>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</si>
  <si>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</si>
  <si>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</si>
  <si>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</si>
  <si>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</si>
  <si>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</si>
  <si>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</si>
  <si>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</si>
  <si>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</si>
  <si>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</si>
  <si>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</si>
  <si>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</si>
  <si>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</si>
  <si>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</si>
  <si>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</si>
  <si>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</si>
  <si>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</si>
  <si>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</si>
  <si>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</si>
  <si>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</si>
  <si>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</si>
  <si>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</si>
  <si>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</si>
  <si>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</si>
  <si>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</si>
  <si>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</si>
  <si>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</si>
  <si>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</si>
  <si>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</si>
  <si>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</si>
  <si>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</si>
  <si>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</si>
  <si>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</si>
  <si>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</si>
  <si>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</si>
  <si>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</si>
  <si>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</si>
  <si>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</si>
  <si>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</si>
  <si>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</si>
  <si>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</si>
  <si>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</si>
  <si>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</si>
  <si>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</si>
  <si>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</si>
  <si>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</si>
  <si>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</si>
  <si>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</si>
  <si>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</si>
  <si>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</si>
  <si>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</si>
  <si>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</si>
  <si>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</si>
  <si>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</si>
  <si>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</si>
  <si>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</si>
  <si>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</si>
  <si>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</si>
  <si>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</si>
  <si>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</si>
  <si>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</si>
  <si>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</si>
  <si>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</si>
  <si>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</si>
  <si>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</si>
  <si>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</si>
  <si>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</si>
  <si>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</si>
  <si>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</si>
  <si>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</si>
  <si>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</si>
  <si>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</si>
  <si>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</si>
  <si>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</si>
  <si>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</si>
  <si>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</si>
  <si>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</si>
  <si>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</si>
  <si>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</si>
  <si>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</si>
  <si>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</si>
  <si>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</si>
  <si>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</si>
  <si>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</si>
  <si>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</si>
  <si>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</si>
  <si>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</si>
  <si>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</si>
  <si>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</si>
  <si>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</si>
  <si>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</si>
  <si>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</si>
  <si>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</si>
  <si>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</si>
  <si>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</si>
  <si>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</si>
  <si>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</si>
  <si>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</si>
  <si>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</si>
  <si>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</si>
  <si>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</si>
  <si>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</si>
  <si>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</si>
  <si>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</si>
  <si>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</si>
  <si>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</si>
  <si>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</si>
  <si>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</si>
  <si>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</si>
  <si>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</si>
  <si>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</si>
  <si>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</si>
  <si>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</si>
  <si>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</si>
  <si>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</si>
  <si>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</si>
  <si>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</si>
  <si>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</si>
  <si>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</si>
  <si>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</si>
  <si>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</si>
  <si>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</si>
  <si>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</si>
  <si>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</si>
  <si>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</si>
  <si>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</si>
  <si>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</si>
  <si>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</si>
  <si>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</si>
  <si>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</si>
  <si>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</si>
  <si>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</si>
  <si>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</si>
  <si>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</si>
  <si>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</si>
  <si>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</si>
  <si>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</si>
  <si>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</si>
  <si>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</si>
  <si>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</si>
  <si>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</si>
  <si>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</si>
  <si>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</si>
  <si>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</si>
  <si>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</si>
  <si>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</si>
  <si>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</si>
  <si>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</si>
  <si>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</si>
  <si>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</si>
  <si>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</si>
  <si>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</si>
  <si>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</si>
  <si>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</si>
  <si>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</si>
  <si>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</si>
  <si>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</si>
  <si>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</si>
  <si>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</si>
  <si>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</si>
  <si>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</si>
  <si>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</si>
  <si>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</si>
  <si>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</si>
  <si>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</si>
  <si>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</si>
  <si>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</si>
  <si>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</si>
  <si>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</si>
  <si>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</si>
  <si>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</si>
  <si>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</si>
  <si>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</si>
  <si>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</si>
  <si>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</si>
  <si>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</si>
  <si>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</si>
  <si>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</si>
  <si>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</si>
  <si>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</si>
  <si>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</si>
  <si>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</si>
  <si>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</si>
  <si>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</si>
  <si>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</si>
  <si>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</si>
  <si>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</si>
  <si>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</si>
  <si>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</si>
  <si>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</si>
  <si>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</si>
  <si>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</si>
  <si>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</si>
  <si>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</si>
  <si>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</si>
  <si>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</si>
  <si>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</si>
  <si>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</si>
  <si>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</si>
  <si>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</si>
  <si>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</si>
  <si>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</si>
  <si>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</si>
  <si>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</si>
  <si>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</si>
  <si>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</si>
  <si>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</si>
  <si>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</si>
  <si>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</si>
  <si>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</si>
  <si>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</si>
  <si>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</si>
  <si>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</si>
  <si>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</si>
  <si>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</si>
  <si>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</si>
  <si>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</si>
  <si>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</si>
  <si>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</si>
  <si>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</si>
  <si>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</si>
  <si>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</si>
  <si>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</si>
  <si>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</si>
  <si>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</si>
  <si>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</si>
  <si>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</si>
  <si>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</si>
  <si>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</si>
  <si>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</si>
  <si>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</si>
  <si>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</si>
  <si>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</si>
  <si>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</si>
  <si>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</si>
  <si>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</si>
  <si>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</si>
  <si>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</si>
  <si>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</si>
  <si>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</si>
  <si>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</si>
  <si>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</si>
  <si>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</si>
  <si>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</si>
  <si>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</si>
  <si>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</si>
  <si>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</si>
  <si>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</si>
  <si>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</si>
  <si>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</si>
  <si>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</si>
  <si>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</si>
  <si>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</si>
  <si>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</si>
  <si>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</si>
  <si>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</si>
  <si>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</si>
  <si>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</si>
  <si>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</si>
  <si>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</si>
  <si>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</si>
  <si>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</si>
  <si>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</si>
  <si>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</si>
  <si>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</si>
  <si>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</si>
  <si>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</si>
  <si>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</si>
  <si>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</si>
  <si>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</si>
  <si>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</si>
  <si>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</si>
  <si>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</si>
  <si>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</si>
  <si>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</si>
  <si>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</si>
  <si>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</si>
  <si>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</si>
  <si>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</si>
  <si>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</si>
  <si>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</si>
  <si>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</si>
  <si>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</si>
  <si>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</si>
  <si>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</si>
  <si>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</si>
  <si>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</si>
  <si>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</si>
  <si>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</si>
  <si>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</si>
  <si>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</si>
  <si>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</si>
  <si>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</si>
  <si>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</si>
  <si>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</si>
  <si>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</si>
  <si>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</si>
  <si>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</si>
  <si>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</si>
  <si>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</si>
  <si>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</si>
  <si>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</si>
  <si>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</si>
  <si>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</si>
  <si>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</si>
  <si>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</si>
  <si>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</si>
  <si>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</si>
  <si>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</si>
  <si>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</si>
  <si>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</si>
  <si>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</si>
  <si>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</si>
  <si>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</si>
  <si>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</si>
  <si>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</si>
  <si>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</si>
  <si>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</si>
  <si>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</si>
  <si>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</si>
  <si>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</si>
  <si>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</si>
  <si>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</si>
  <si>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</si>
  <si>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</si>
  <si>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</si>
  <si>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</si>
  <si>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</si>
  <si>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</si>
  <si>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</si>
  <si>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</si>
  <si>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</si>
  <si>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</si>
  <si>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</si>
  <si>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</si>
  <si>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</si>
  <si>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</si>
  <si>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</si>
  <si>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</si>
  <si>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</si>
  <si>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</si>
  <si>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</si>
  <si>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</si>
  <si>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</si>
  <si>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</si>
  <si>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</si>
  <si>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</si>
  <si>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</si>
  <si>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</si>
  <si>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</si>
  <si>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</si>
  <si>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</si>
  <si>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</si>
  <si>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</si>
  <si>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</si>
  <si>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</si>
  <si>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</si>
  <si>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</si>
  <si>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</si>
  <si>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</si>
  <si>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</si>
  <si>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</si>
  <si>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</si>
  <si>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</si>
  <si>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</si>
  <si>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</si>
  <si>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</si>
  <si>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</si>
  <si>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</si>
  <si>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</si>
  <si>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</si>
  <si>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</si>
  <si>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</si>
  <si>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</si>
  <si>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</si>
  <si>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</si>
  <si>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</si>
  <si>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</si>
  <si>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</si>
  <si>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</si>
  <si>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</si>
  <si>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</si>
  <si>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</si>
  <si>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</si>
  <si>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</si>
  <si>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</si>
  <si>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</si>
  <si>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</si>
  <si>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</si>
  <si>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</si>
  <si>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</si>
  <si>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</si>
  <si>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</si>
  <si>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</si>
  <si>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</si>
  <si>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</si>
  <si>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</si>
  <si>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</si>
  <si>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</si>
  <si>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</si>
  <si>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</si>
  <si>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</si>
  <si>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</si>
  <si>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</si>
  <si>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</si>
  <si>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</si>
  <si>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</si>
  <si>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</si>
  <si>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</si>
  <si>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</si>
  <si>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</si>
  <si>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</si>
  <si>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</si>
  <si>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</si>
  <si>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</si>
  <si>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</si>
  <si>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</si>
  <si>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</si>
  <si>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</si>
  <si>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</si>
  <si>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</si>
  <si>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</si>
  <si>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</si>
  <si>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</si>
  <si>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</si>
  <si>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</si>
  <si>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</si>
  <si>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</si>
  <si>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</si>
  <si>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</si>
  <si>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</si>
  <si>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</si>
  <si>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</si>
  <si>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</si>
  <si>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</si>
  <si>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</si>
  <si>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</si>
  <si>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</si>
  <si>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</si>
  <si>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</si>
  <si>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</si>
  <si>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</si>
  <si>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</si>
  <si>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</si>
  <si>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</si>
  <si>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</si>
  <si>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</si>
  <si>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</si>
  <si>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</si>
  <si>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</si>
  <si>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</si>
  <si>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</si>
  <si>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</si>
  <si>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</si>
  <si>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</si>
  <si>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</si>
  <si>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</si>
  <si>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</si>
  <si>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</si>
  <si>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</si>
  <si>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</si>
  <si>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</si>
  <si>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</si>
  <si>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</si>
  <si>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</si>
  <si>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</si>
  <si>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</si>
  <si>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</si>
  <si>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</si>
  <si>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</si>
  <si>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</si>
  <si>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</si>
  <si>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</si>
  <si>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</si>
  <si>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</si>
  <si>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</si>
  <si>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</si>
  <si>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</si>
  <si>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</si>
  <si>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</si>
  <si>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</si>
  <si>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</si>
  <si>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</si>
  <si>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</si>
  <si>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</si>
  <si>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</si>
  <si>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</si>
  <si>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</si>
  <si>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</si>
  <si>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</si>
  <si>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</si>
  <si>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</si>
  <si>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</si>
  <si>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</si>
  <si>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</si>
  <si>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</si>
  <si>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</si>
  <si>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</si>
  <si>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</si>
  <si>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</si>
  <si>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</si>
  <si>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</si>
  <si>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</si>
  <si>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</si>
  <si>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</si>
  <si>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</si>
  <si>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</si>
  <si>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</si>
  <si>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</si>
  <si>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</si>
  <si>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</si>
  <si>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</si>
  <si>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</si>
  <si>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</si>
  <si>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</si>
  <si>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</si>
  <si>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</si>
  <si>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</si>
  <si>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</si>
  <si>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</si>
  <si>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</si>
  <si>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</si>
  <si>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</si>
  <si>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</si>
  <si>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</si>
  <si>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</si>
  <si>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</si>
  <si>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</si>
  <si>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</si>
  <si>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</si>
  <si>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</si>
  <si>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</si>
  <si>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</si>
  <si>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</si>
  <si>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</si>
  <si>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</si>
  <si>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</si>
  <si>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</si>
  <si>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</si>
  <si>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</si>
  <si>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</si>
  <si>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</si>
  <si>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</si>
  <si>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</si>
  <si>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</si>
  <si>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</si>
  <si>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</si>
  <si>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</si>
  <si>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</si>
  <si>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</si>
  <si>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</si>
  <si>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</si>
  <si>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</si>
  <si>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</si>
  <si>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</si>
  <si>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</si>
  <si>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</si>
  <si>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</si>
  <si>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</si>
  <si>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</si>
  <si>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</si>
  <si>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</si>
  <si>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</si>
  <si>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</si>
  <si>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</si>
  <si>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</si>
  <si>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</si>
  <si>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</si>
  <si>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</si>
  <si>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</si>
  <si>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</si>
  <si>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</si>
  <si>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</si>
  <si>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</si>
  <si>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</si>
  <si>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</si>
  <si>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</si>
  <si>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</si>
  <si>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</si>
  <si>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</si>
  <si>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</si>
  <si>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</si>
  <si>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</si>
  <si>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</si>
  <si>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</si>
  <si>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</si>
  <si>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</si>
  <si>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</si>
  <si>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</si>
  <si>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</si>
  <si>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</si>
  <si>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</si>
  <si>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</si>
  <si>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</si>
  <si>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</si>
  <si>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</si>
  <si>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</si>
  <si>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</si>
  <si>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</si>
  <si>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</si>
  <si>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</si>
  <si>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</si>
  <si>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</si>
  <si>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</si>
  <si>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</si>
  <si>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</si>
  <si>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</si>
  <si>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</si>
  <si>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</si>
  <si>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</si>
  <si>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</si>
  <si>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</si>
  <si>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</si>
  <si>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</si>
  <si>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</si>
  <si>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</si>
  <si>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</si>
  <si>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</si>
  <si>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</si>
  <si>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</si>
  <si>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</si>
  <si>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</si>
  <si>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</si>
  <si>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</si>
  <si>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</si>
  <si>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</si>
  <si>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</si>
  <si>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</si>
  <si>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</si>
  <si>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</si>
  <si>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</si>
  <si>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</si>
  <si>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</si>
  <si>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</si>
  <si>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</si>
  <si>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</si>
  <si>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</si>
  <si>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</si>
  <si>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</si>
  <si>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</si>
  <si>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</si>
  <si>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</si>
  <si>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</si>
  <si>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</si>
  <si>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</si>
  <si>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</si>
  <si>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</si>
  <si>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</si>
  <si>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</si>
  <si>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</si>
  <si>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</si>
  <si>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</si>
  <si>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</si>
  <si>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</si>
  <si>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</si>
  <si>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</si>
  <si>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</si>
  <si>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</si>
  <si>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</si>
  <si>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</si>
  <si>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</si>
  <si>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</si>
  <si>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</si>
  <si>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</si>
  <si>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</si>
  <si>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</si>
  <si>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</si>
  <si>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</si>
  <si>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</si>
  <si>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</si>
  <si>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</si>
  <si>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</si>
  <si>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</si>
  <si>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</si>
  <si>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</si>
  <si>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</si>
  <si>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</si>
  <si>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</si>
  <si>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</si>
  <si>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</si>
  <si>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</si>
  <si>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</si>
  <si>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</si>
  <si>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</si>
  <si>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</si>
  <si>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</si>
  <si>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</si>
  <si>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</si>
  <si>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</si>
  <si>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</si>
  <si>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</si>
  <si>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</si>
  <si>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</si>
  <si>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</si>
  <si>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</si>
  <si>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</si>
  <si>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</si>
  <si>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</si>
  <si>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</si>
  <si>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</si>
  <si>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</si>
  <si>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</si>
  <si>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</si>
  <si>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</si>
  <si>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</si>
  <si>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</si>
  <si>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</si>
  <si>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</si>
  <si>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</si>
  <si>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</si>
  <si>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</si>
  <si>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</si>
  <si>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</si>
  <si>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</si>
  <si>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</si>
  <si>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</si>
  <si>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</si>
  <si>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</si>
  <si>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</si>
  <si>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</si>
  <si>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</si>
  <si>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</si>
  <si>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</si>
  <si>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</si>
  <si>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</si>
  <si>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</si>
  <si>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</si>
  <si>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</si>
  <si>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</si>
  <si>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</si>
  <si>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</si>
  <si>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</si>
  <si>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</si>
  <si>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</si>
  <si>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</si>
  <si>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</si>
  <si>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</si>
  <si>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</si>
  <si>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</si>
  <si>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</si>
  <si>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</si>
  <si>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</si>
  <si>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</si>
  <si>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</si>
  <si>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</si>
  <si>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</si>
  <si>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</si>
  <si>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</si>
  <si>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</si>
  <si>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</si>
  <si>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</si>
  <si>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</si>
  <si>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</si>
  <si>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</si>
  <si>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</si>
  <si>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</si>
  <si>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</si>
  <si>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</si>
  <si>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</si>
  <si>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</si>
  <si>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</si>
  <si>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</si>
  <si>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</si>
  <si>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</si>
  <si>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</si>
  <si>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</si>
  <si>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</si>
  <si>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</si>
  <si>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</si>
  <si>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</si>
  <si>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</si>
  <si>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</si>
  <si>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</si>
  <si>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</si>
  <si>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</si>
  <si>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</si>
  <si>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</si>
  <si>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</si>
  <si>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</si>
  <si>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</si>
  <si>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</si>
  <si>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</si>
  <si>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</si>
  <si>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</si>
  <si>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</si>
  <si>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</si>
  <si>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</si>
  <si>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</si>
  <si>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</si>
  <si>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</si>
  <si>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</si>
  <si>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</si>
  <si>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</si>
  <si>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</si>
  <si>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</si>
  <si>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</si>
  <si>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</si>
  <si>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</si>
  <si>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</si>
  <si>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</si>
  <si>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</si>
  <si>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</si>
  <si>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</si>
  <si>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</si>
  <si>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</si>
  <si>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</si>
  <si>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</si>
  <si>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</si>
  <si>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</si>
  <si>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</si>
  <si>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</si>
  <si>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</si>
  <si>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</si>
  <si>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</si>
  <si>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</si>
  <si>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</si>
  <si>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</si>
  <si>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</si>
  <si>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</si>
  <si>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</si>
  <si>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</si>
  <si>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</si>
  <si>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</si>
  <si>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</si>
  <si>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</si>
  <si>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</si>
  <si>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</si>
  <si>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</si>
  <si>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</si>
  <si>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</si>
  <si>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</si>
  <si>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</si>
  <si>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</si>
  <si>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</si>
  <si>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</si>
  <si>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</si>
  <si>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</si>
  <si>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</si>
  <si>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</si>
  <si>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</si>
  <si>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</si>
  <si>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</si>
  <si>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</si>
  <si>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</si>
  <si>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</si>
  <si>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</si>
  <si>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</si>
  <si>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</si>
  <si>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</si>
  <si>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</si>
  <si>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</si>
  <si>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</si>
  <si>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</si>
  <si>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</si>
  <si>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</si>
  <si>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</si>
  <si>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</si>
  <si>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</si>
  <si>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</si>
  <si>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</si>
  <si>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</si>
  <si>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</si>
  <si>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</si>
  <si>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</si>
  <si>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</si>
  <si>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</si>
  <si>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</si>
  <si>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</si>
  <si>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</si>
  <si>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</si>
  <si>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</si>
  <si>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</si>
  <si>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</si>
  <si>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</si>
  <si>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</si>
  <si>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</si>
  <si>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</si>
  <si>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</si>
  <si>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</si>
  <si>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</si>
  <si>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</si>
  <si>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</si>
  <si>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</si>
  <si>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</si>
  <si>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</si>
  <si>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</si>
  <si>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</si>
  <si>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</si>
  <si>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</si>
  <si>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</si>
  <si>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</si>
  <si>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</si>
  <si>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</si>
  <si>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</si>
  <si>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</si>
  <si>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</si>
  <si>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</si>
  <si>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</si>
  <si>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</si>
  <si>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</si>
  <si>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</si>
  <si>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</si>
  <si>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</si>
  <si>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</si>
  <si>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</si>
  <si>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</si>
  <si>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</si>
  <si>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</si>
  <si>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</si>
  <si>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</si>
  <si>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</si>
  <si>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</si>
  <si>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</si>
  <si>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</si>
  <si>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</si>
  <si>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</si>
  <si>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</si>
  <si>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</si>
  <si>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</si>
  <si>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</si>
  <si>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</si>
  <si>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</si>
  <si>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</si>
  <si>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</si>
  <si>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</si>
  <si>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</si>
  <si>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</si>
  <si>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</si>
  <si>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</si>
  <si>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</si>
  <si>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</si>
  <si>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</si>
  <si>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</si>
  <si>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</si>
  <si>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</si>
  <si>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</si>
  <si>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</si>
  <si>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</si>
  <si>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</si>
  <si>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</si>
  <si>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</si>
  <si>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</si>
  <si>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</si>
  <si>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</si>
  <si>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</si>
  <si>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</si>
  <si>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</si>
  <si>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</si>
  <si>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</si>
  <si>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</si>
  <si>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</si>
  <si>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</si>
  <si>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</si>
  <si>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</si>
  <si>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</si>
  <si>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</si>
  <si>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</si>
  <si>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</si>
  <si>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</si>
  <si>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</si>
  <si>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</si>
  <si>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</si>
  <si>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</si>
  <si>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</si>
  <si>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</si>
  <si>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</si>
  <si>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</si>
  <si>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</si>
  <si>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</si>
  <si>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</si>
  <si>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</si>
  <si>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</si>
  <si>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</si>
  <si>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</si>
  <si>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</si>
  <si>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</si>
  <si>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</si>
  <si>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</si>
  <si>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</si>
  <si>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</si>
  <si>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</si>
  <si>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</si>
  <si>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</si>
  <si>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</si>
  <si>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</si>
  <si>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</si>
  <si>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</si>
  <si>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</si>
  <si>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</si>
  <si>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</si>
  <si>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</si>
  <si>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</si>
  <si>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</si>
  <si>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</si>
  <si>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</si>
  <si>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</si>
  <si>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</si>
  <si>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</si>
  <si>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</si>
  <si>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</si>
  <si>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</si>
  <si>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</si>
  <si>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</si>
  <si>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</si>
  <si>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</si>
  <si>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</si>
  <si>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</si>
  <si>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</si>
  <si>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</si>
  <si>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</si>
  <si>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</si>
  <si>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</si>
  <si>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</si>
  <si>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</si>
  <si>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</si>
  <si>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</si>
  <si>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</si>
  <si>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</si>
  <si>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</si>
  <si>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</si>
  <si>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</si>
  <si>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</si>
  <si>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</si>
  <si>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</si>
  <si>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</si>
  <si>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</si>
  <si>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</si>
  <si>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</si>
  <si>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</si>
  <si>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</si>
  <si>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</si>
  <si>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</si>
  <si>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</si>
  <si>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</si>
  <si>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</si>
  <si>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</si>
  <si>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</si>
  <si>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</si>
  <si>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</si>
  <si>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</si>
  <si>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</si>
  <si>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</si>
  <si>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</si>
  <si>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</si>
  <si>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</si>
  <si>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</si>
  <si>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</si>
  <si>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</si>
  <si>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</si>
  <si>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</si>
  <si>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</si>
  <si>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</si>
  <si>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</si>
  <si>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</si>
  <si>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</si>
  <si>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</si>
  <si>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</si>
  <si>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</si>
  <si>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</si>
  <si>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</si>
  <si>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</si>
  <si>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</si>
  <si>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</si>
  <si>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</si>
  <si>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</si>
  <si>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</si>
  <si>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</si>
  <si>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</si>
  <si>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</si>
  <si>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</si>
  <si>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</si>
  <si>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</si>
  <si>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</si>
  <si>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</si>
  <si>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</si>
  <si>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</si>
  <si>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</si>
  <si>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</si>
  <si>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</si>
  <si>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</si>
  <si>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</si>
  <si>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</si>
  <si>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</si>
  <si>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</si>
  <si>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</si>
  <si>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</si>
  <si>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</si>
  <si>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</si>
  <si>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</si>
  <si>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</si>
  <si>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</si>
  <si>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</si>
  <si>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</si>
  <si>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</si>
  <si>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</si>
  <si>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</si>
  <si>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</si>
  <si>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</si>
  <si>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</si>
  <si>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</si>
  <si>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</si>
  <si>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</si>
  <si>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</si>
  <si>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</si>
  <si>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</si>
  <si>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</si>
  <si>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</si>
  <si>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</si>
  <si>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</si>
  <si>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</si>
  <si>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</si>
  <si>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</si>
  <si>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</si>
  <si>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</si>
  <si>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</si>
  <si>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</si>
  <si>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</si>
  <si>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</si>
  <si>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</si>
  <si>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</si>
  <si>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</si>
  <si>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</si>
  <si>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</si>
  <si>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</si>
  <si>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</si>
  <si>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</si>
  <si>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</si>
  <si>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</si>
  <si>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</si>
  <si>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</si>
  <si>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</si>
  <si>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</si>
  <si>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</si>
  <si>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</si>
  <si>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</si>
  <si>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</si>
  <si>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</si>
  <si>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</si>
  <si>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</si>
  <si>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</si>
  <si>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</si>
  <si>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</si>
  <si>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</si>
  <si>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</si>
  <si>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</si>
  <si>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</si>
  <si>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</si>
  <si>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</si>
  <si>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</si>
  <si>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</si>
  <si>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</si>
  <si>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</si>
  <si>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</si>
  <si>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</si>
  <si>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</si>
  <si>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</si>
  <si>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</si>
  <si>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</si>
  <si>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</si>
  <si>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</si>
  <si>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</si>
  <si>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</si>
  <si>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</si>
  <si>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</si>
  <si>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</si>
  <si>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</si>
  <si>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</si>
  <si>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</si>
  <si>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</si>
  <si>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</si>
  <si>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</si>
  <si>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</si>
  <si>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</si>
  <si>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</si>
  <si>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</si>
  <si>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</si>
  <si>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</si>
  <si>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</si>
  <si>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</si>
  <si>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</si>
  <si>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</si>
  <si>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</si>
  <si>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</si>
  <si>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</si>
  <si>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</si>
  <si>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</si>
  <si>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</si>
  <si>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</si>
  <si>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</si>
  <si>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</si>
  <si>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</si>
  <si>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</si>
  <si>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</si>
  <si>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</si>
  <si>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</si>
  <si>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</si>
  <si>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</si>
  <si>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</si>
  <si>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</si>
  <si>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</si>
  <si>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</si>
  <si>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</si>
  <si>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</si>
  <si>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</si>
  <si>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</si>
  <si>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</si>
  <si>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</si>
  <si>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</si>
  <si>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</si>
  <si>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</si>
  <si>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</si>
  <si>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</si>
  <si>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</si>
  <si>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</si>
  <si>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</si>
  <si>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</si>
  <si>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</si>
  <si>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</si>
  <si>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</si>
  <si>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</si>
  <si>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</si>
  <si>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</si>
  <si>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</si>
  <si>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</si>
  <si>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</si>
  <si>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</si>
  <si>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</si>
  <si>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</si>
  <si>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</si>
  <si>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</si>
  <si>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</si>
  <si>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</si>
  <si>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</si>
  <si>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</si>
  <si>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</si>
  <si>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</si>
  <si>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</si>
  <si>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</si>
  <si>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</si>
  <si>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</si>
  <si>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</si>
  <si>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</si>
  <si>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</si>
  <si>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</si>
  <si>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</si>
  <si>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</si>
  <si>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</si>
  <si>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</si>
  <si>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</si>
  <si>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</si>
  <si>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</si>
  <si>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</si>
  <si>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</si>
  <si>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</si>
  <si>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</si>
  <si>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</si>
  <si>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</si>
  <si>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</si>
  <si>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</si>
  <si>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</si>
  <si>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</si>
  <si>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</si>
  <si>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</si>
  <si>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</si>
  <si>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</si>
  <si>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</si>
  <si>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</si>
  <si>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</si>
  <si>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</si>
  <si>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</si>
  <si>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</si>
  <si>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</si>
  <si>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</si>
  <si>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</si>
  <si>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</si>
  <si>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</si>
  <si>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</si>
  <si>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</si>
  <si>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</si>
  <si>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</si>
  <si>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</si>
  <si>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</si>
  <si>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</si>
  <si>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</si>
  <si>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</si>
  <si>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</si>
  <si>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</si>
  <si>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</si>
  <si>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</si>
  <si>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</si>
  <si>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</si>
  <si>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</si>
  <si>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</si>
  <si>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</si>
  <si>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</si>
  <si>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</si>
  <si>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</si>
  <si>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</si>
  <si>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</si>
  <si>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</si>
  <si>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</si>
  <si>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</si>
  <si>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</si>
  <si>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</si>
  <si>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</si>
  <si>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</si>
  <si>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</si>
  <si>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</si>
  <si>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</si>
  <si>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</si>
  <si>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</si>
  <si>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</si>
  <si>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</si>
  <si>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</si>
  <si>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</si>
  <si>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</si>
  <si>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</si>
  <si>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</si>
  <si>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</si>
  <si>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</si>
  <si>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</si>
  <si>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</si>
  <si>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</si>
  <si>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</si>
  <si>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</si>
  <si>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</si>
  <si>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</si>
  <si>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</si>
  <si>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</si>
  <si>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</si>
  <si>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</si>
  <si>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</si>
  <si>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</si>
  <si>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</si>
  <si>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</si>
  <si>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</si>
  <si>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</si>
  <si>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</si>
  <si>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</si>
  <si>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</si>
  <si>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</si>
  <si>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</si>
  <si>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</si>
  <si>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</si>
  <si>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</si>
  <si>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</si>
  <si>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</si>
  <si>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</si>
  <si>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</si>
  <si>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</si>
  <si>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</si>
  <si>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</si>
  <si>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</si>
  <si>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</si>
  <si>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</si>
  <si>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</si>
  <si>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</si>
  <si>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</si>
  <si>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</si>
  <si>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</si>
  <si>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</si>
  <si>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</si>
  <si>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</si>
  <si>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</si>
  <si>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</si>
  <si>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</si>
  <si>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</si>
  <si>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</si>
  <si>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</si>
  <si>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</si>
  <si>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</si>
  <si>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</si>
  <si>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</si>
  <si>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</si>
  <si>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</si>
  <si>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</si>
  <si>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</si>
  <si>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</si>
  <si>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</si>
  <si>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</si>
  <si>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</si>
  <si>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</si>
  <si>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</si>
  <si>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</si>
  <si>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</si>
  <si>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</si>
  <si>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</si>
  <si>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</si>
  <si>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</si>
  <si>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</si>
  <si>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</si>
  <si>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</si>
  <si>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</si>
  <si>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</si>
  <si>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</si>
  <si>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</si>
  <si>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</si>
  <si>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</si>
  <si>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</si>
  <si>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</si>
  <si>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</si>
  <si>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</si>
  <si>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</si>
  <si>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</si>
  <si>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</si>
  <si>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</si>
  <si>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</si>
  <si>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</si>
  <si>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</si>
  <si>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</si>
  <si>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</si>
  <si>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</si>
  <si>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</si>
  <si>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</si>
  <si>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</si>
  <si>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</si>
  <si>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</si>
  <si>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</si>
  <si>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</si>
  <si>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</si>
  <si>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</si>
  <si>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</si>
  <si>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</si>
  <si>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</si>
  <si>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</si>
  <si>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</si>
  <si>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</si>
  <si>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</si>
  <si>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</si>
  <si>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</si>
  <si>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</si>
  <si>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</si>
  <si>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</si>
  <si>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</si>
  <si>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</si>
  <si>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</si>
  <si>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</si>
  <si>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</si>
  <si>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</si>
  <si>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</si>
  <si>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</si>
  <si>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</si>
  <si>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</si>
  <si>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</si>
  <si>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</si>
  <si>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</si>
  <si>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</si>
  <si>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</si>
  <si>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</si>
  <si>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</si>
  <si>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</si>
  <si>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</si>
  <si>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</si>
  <si>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</si>
  <si>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</si>
  <si>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</si>
  <si>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</si>
  <si>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</si>
  <si>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</si>
  <si>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</si>
  <si>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</si>
  <si>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</si>
  <si>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</si>
  <si>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</si>
  <si>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</si>
  <si>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</si>
  <si>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</si>
  <si>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</si>
  <si>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</si>
  <si>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</si>
  <si>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</si>
  <si>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</si>
  <si>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</si>
  <si>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</si>
  <si>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</si>
  <si>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</si>
  <si>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</si>
  <si>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</si>
  <si>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</si>
  <si>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</si>
  <si>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</si>
  <si>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</si>
  <si>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</si>
  <si>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</si>
  <si>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</si>
  <si>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</si>
  <si>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</si>
  <si>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</si>
  <si>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</si>
  <si>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</si>
  <si>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</si>
  <si>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</si>
  <si>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</si>
  <si>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</si>
  <si>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</si>
  <si>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</si>
  <si>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</si>
  <si>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</si>
  <si>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</si>
  <si>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</si>
  <si>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</si>
  <si>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</si>
  <si>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</si>
  <si>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</si>
  <si>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</si>
  <si>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</si>
  <si>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</si>
  <si>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</si>
  <si>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</si>
  <si>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</si>
  <si>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</si>
  <si>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</si>
  <si>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</si>
  <si>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</si>
  <si>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</si>
  <si>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</si>
  <si>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</si>
  <si>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</si>
  <si>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</si>
  <si>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</si>
  <si>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</si>
  <si>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</si>
  <si>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</si>
  <si>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</si>
  <si>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</si>
  <si>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</si>
  <si>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</si>
  <si>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</si>
  <si>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</si>
  <si>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</si>
  <si>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</si>
  <si>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</si>
  <si>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</si>
  <si>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</si>
  <si>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</si>
  <si>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</si>
  <si>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</si>
  <si>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</si>
  <si>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</si>
  <si>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</si>
  <si>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</si>
  <si>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</si>
  <si>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</si>
  <si>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</si>
  <si>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</si>
  <si>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</si>
  <si>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</si>
  <si>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</si>
  <si>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</si>
  <si>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</si>
  <si>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</si>
  <si>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</si>
  <si>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</si>
  <si>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</si>
  <si>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</si>
  <si>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</si>
  <si>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</si>
  <si>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</si>
  <si>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</si>
  <si>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</si>
  <si>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</si>
  <si>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</si>
  <si>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</si>
  <si>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</si>
  <si>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</si>
  <si>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</si>
  <si>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</si>
  <si>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</si>
  <si>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</si>
  <si>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</si>
  <si>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</si>
  <si>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</si>
  <si>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</si>
  <si>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</si>
  <si>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</si>
  <si>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</si>
  <si>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</si>
  <si>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</si>
  <si>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</si>
  <si>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</si>
  <si>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</si>
  <si>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</si>
  <si>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</si>
  <si>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</si>
  <si>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</si>
  <si>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</si>
  <si>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</si>
  <si>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</si>
  <si>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</si>
  <si>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</si>
  <si>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</si>
  <si>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</si>
  <si>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</si>
  <si>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</si>
  <si>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</si>
  <si>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</si>
  <si>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</si>
  <si>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</si>
  <si>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</si>
  <si>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</si>
  <si>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</si>
  <si>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</si>
  <si>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</si>
  <si>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</si>
  <si>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</si>
  <si>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</si>
  <si>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</si>
  <si>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</si>
  <si>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</si>
  <si>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</si>
  <si>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</si>
  <si>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</si>
  <si>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</si>
  <si>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</si>
  <si>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</si>
  <si>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</si>
  <si>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</si>
  <si>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</si>
  <si>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</si>
  <si>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</si>
  <si>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</si>
  <si>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</si>
  <si>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</si>
  <si>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</si>
  <si>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</si>
  <si>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</si>
  <si>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</si>
  <si>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</si>
  <si>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</si>
  <si>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</si>
  <si>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</si>
  <si>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</si>
  <si>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</si>
  <si>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</si>
  <si>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</si>
  <si>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</si>
  <si>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</si>
  <si>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</si>
  <si>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</si>
  <si>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</si>
  <si>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</si>
  <si>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</si>
  <si>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</si>
  <si>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</si>
  <si>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</si>
  <si>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</si>
  <si>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</si>
  <si>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</si>
  <si>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</si>
  <si>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</si>
  <si>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</si>
  <si>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</si>
  <si>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</si>
  <si>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</si>
  <si>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</si>
  <si>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</si>
  <si>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</si>
  <si>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</si>
  <si>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</si>
  <si>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</si>
  <si>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</si>
  <si>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</si>
  <si>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</si>
  <si>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</si>
  <si>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</si>
  <si>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</si>
  <si>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</si>
  <si>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</si>
  <si>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</si>
  <si>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</si>
  <si>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</si>
  <si>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</si>
  <si>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</si>
  <si>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</si>
  <si>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</si>
  <si>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</si>
  <si>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</si>
  <si>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</si>
  <si>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</si>
  <si>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</si>
  <si>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</si>
  <si>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</si>
  <si>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</si>
  <si>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</si>
  <si>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</si>
  <si>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</si>
  <si>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</si>
  <si>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</si>
  <si>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</si>
  <si>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</si>
  <si>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</si>
  <si>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</si>
  <si>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</si>
  <si>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</si>
  <si>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</si>
  <si>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</si>
  <si>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</si>
  <si>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</si>
  <si>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</si>
  <si>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</si>
  <si>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</si>
  <si>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</si>
  <si>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</si>
  <si>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</si>
  <si>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</si>
  <si>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</si>
  <si>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</si>
  <si>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</si>
  <si>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</si>
  <si>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</si>
  <si>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</si>
  <si>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</si>
  <si>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</si>
  <si>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</si>
  <si>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</si>
  <si>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</si>
  <si>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</si>
  <si>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</si>
  <si>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</si>
  <si>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</si>
  <si>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</si>
  <si>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</si>
  <si>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</si>
  <si>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</si>
  <si>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</si>
  <si>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</si>
  <si>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</si>
  <si>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</si>
  <si>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</si>
  <si>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</si>
  <si>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</si>
  <si>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</si>
  <si>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</si>
  <si>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</si>
  <si>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</si>
  <si>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</si>
  <si>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</si>
  <si>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</si>
  <si>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</si>
  <si>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</si>
  <si>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</si>
  <si>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</si>
  <si>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</si>
  <si>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</si>
  <si>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</si>
  <si>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</si>
  <si>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</si>
  <si>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</si>
  <si>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</si>
  <si>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</si>
  <si>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</si>
  <si>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</si>
  <si>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</si>
  <si>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</si>
  <si>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</si>
  <si>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</si>
  <si>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</si>
  <si>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</si>
  <si>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</si>
  <si>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</si>
  <si>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</si>
  <si>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</si>
  <si>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</si>
  <si>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</si>
  <si>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</si>
  <si>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</si>
  <si>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</si>
  <si>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</si>
  <si>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</si>
  <si>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</si>
  <si>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</si>
  <si>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</si>
  <si>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</si>
  <si>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</si>
  <si>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</si>
  <si>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</si>
  <si>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</si>
  <si>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</si>
  <si>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</si>
  <si>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</si>
  <si>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</si>
  <si>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</si>
  <si>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</si>
  <si>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</si>
  <si>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</si>
  <si>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</si>
  <si>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</si>
  <si>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</si>
  <si>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</si>
  <si>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</si>
  <si>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</si>
  <si>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</si>
  <si>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</si>
  <si>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</si>
  <si>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</si>
  <si>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</si>
  <si>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</si>
  <si>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</si>
  <si>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</si>
  <si>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</si>
  <si>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</si>
  <si>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</si>
  <si>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</si>
  <si>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</si>
  <si>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</si>
  <si>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</si>
  <si>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</si>
  <si>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</si>
  <si>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</si>
  <si>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</si>
  <si>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</si>
  <si>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</si>
  <si>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</si>
  <si>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</si>
  <si>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</si>
  <si>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</si>
  <si>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</si>
  <si>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</si>
  <si>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</si>
  <si>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</si>
  <si>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</si>
  <si>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</si>
  <si>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</si>
  <si>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</si>
  <si>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</si>
  <si>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</si>
  <si>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</si>
  <si>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</si>
  <si>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</si>
  <si>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</si>
  <si>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</si>
  <si>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</si>
  <si>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</si>
  <si>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</si>
  <si>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</si>
  <si>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</si>
  <si>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</si>
  <si>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</si>
  <si>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</si>
  <si>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</si>
  <si>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</si>
  <si>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</si>
  <si>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</si>
  <si>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</si>
  <si>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</si>
  <si>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</si>
  <si>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</si>
  <si>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</si>
  <si>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</si>
  <si>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</si>
  <si>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</si>
  <si>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</si>
  <si>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</si>
  <si>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</si>
  <si>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</si>
  <si>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</si>
  <si>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</si>
  <si>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</si>
  <si>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</si>
  <si>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</si>
  <si>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</si>
  <si>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</si>
  <si>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</si>
  <si>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</si>
  <si>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</si>
  <si>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</si>
  <si>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</si>
  <si>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</si>
  <si>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</si>
  <si>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</si>
  <si>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</si>
  <si>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</si>
  <si>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</si>
  <si>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</si>
  <si>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</si>
  <si>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</si>
  <si>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</si>
  <si>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</si>
  <si>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</si>
  <si>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</si>
  <si>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</si>
  <si>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</si>
  <si>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</si>
  <si>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</si>
  <si>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</si>
  <si>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</si>
  <si>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</si>
  <si>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</si>
  <si>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</si>
  <si>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</si>
  <si>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</si>
  <si>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</si>
  <si>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</si>
  <si>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</si>
  <si>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</si>
  <si>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</si>
  <si>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</si>
  <si>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</si>
  <si>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</si>
  <si>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</si>
  <si>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</si>
  <si>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</si>
  <si>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</si>
  <si>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</si>
  <si>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</si>
  <si>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</si>
  <si>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</si>
  <si>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</si>
  <si>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</si>
  <si>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</si>
  <si>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</si>
  <si>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</si>
  <si>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</si>
  <si>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</si>
  <si>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</si>
  <si>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</si>
  <si>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</si>
  <si>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</si>
  <si>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</si>
  <si>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</si>
  <si>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</si>
  <si>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</si>
  <si>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</si>
  <si>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</si>
  <si>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</si>
  <si>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</si>
  <si>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</si>
  <si>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</si>
  <si>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</si>
  <si>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</si>
  <si>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</si>
  <si>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</si>
  <si>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</si>
  <si>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</si>
  <si>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</si>
  <si>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</si>
  <si>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</si>
  <si>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</si>
  <si>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</si>
  <si>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</si>
  <si>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</si>
  <si>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</si>
  <si>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</si>
  <si>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</si>
  <si>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</si>
  <si>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</si>
  <si>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</si>
  <si>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</si>
  <si>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</si>
  <si>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</si>
  <si>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</si>
  <si>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</si>
  <si>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</si>
  <si>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</si>
  <si>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</si>
  <si>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</si>
  <si>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</si>
  <si>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</si>
  <si>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</si>
  <si>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</si>
  <si>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</si>
  <si>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</si>
  <si>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</si>
  <si>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</si>
  <si>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</si>
  <si>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</si>
  <si>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</si>
  <si>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</si>
  <si>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</si>
  <si>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</si>
  <si>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</si>
  <si>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</si>
  <si>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</si>
  <si>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</si>
  <si>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</si>
  <si>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</si>
  <si>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</si>
  <si>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</si>
  <si>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</si>
  <si>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</si>
  <si>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</si>
  <si>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</si>
  <si>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</si>
  <si>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</si>
  <si>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</si>
  <si>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</si>
  <si>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</si>
  <si>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</si>
  <si>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</si>
  <si>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</si>
  <si>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</si>
  <si>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</si>
  <si>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</si>
  <si>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</si>
  <si>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</si>
  <si>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</si>
  <si>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</si>
  <si>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</si>
  <si>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</si>
  <si>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</si>
  <si>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</si>
  <si>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</si>
  <si>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</si>
  <si>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</si>
  <si>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</si>
  <si>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</si>
  <si>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</si>
  <si>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</si>
  <si>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</si>
  <si>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</si>
  <si>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</si>
  <si>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</si>
  <si>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</si>
  <si>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</si>
  <si>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</si>
  <si>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</si>
  <si>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</si>
  <si>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</si>
  <si>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</si>
  <si>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</si>
  <si>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</si>
  <si>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</si>
  <si>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</si>
  <si>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</si>
  <si>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</si>
  <si>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</si>
  <si>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</si>
  <si>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</si>
  <si>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</si>
  <si>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</si>
  <si>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</si>
  <si>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</si>
  <si>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</si>
  <si>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</si>
  <si>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</si>
  <si>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</si>
  <si>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</si>
  <si>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</si>
  <si>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</si>
  <si>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</si>
  <si>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</si>
  <si>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</si>
  <si>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</si>
  <si>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</si>
  <si>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</si>
  <si>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</si>
  <si>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</si>
  <si>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</si>
  <si>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</si>
  <si>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</si>
  <si>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</si>
  <si>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</si>
  <si>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</si>
  <si>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</si>
  <si>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</si>
  <si>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</si>
  <si>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</si>
  <si>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</si>
  <si>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</si>
  <si>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</si>
  <si>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</si>
  <si>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</si>
  <si>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</si>
  <si>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</si>
  <si>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</si>
  <si>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</si>
  <si>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</si>
  <si>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</si>
  <si>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</si>
  <si>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</si>
  <si>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</si>
  <si>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</si>
  <si>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</si>
  <si>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</si>
  <si>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</si>
  <si>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</si>
  <si>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</si>
  <si>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</si>
  <si>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</si>
  <si>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</si>
  <si>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</si>
  <si>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</si>
  <si>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</si>
  <si>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</si>
  <si>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</si>
  <si>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</si>
  <si>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</si>
  <si>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</si>
  <si>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</si>
  <si>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</si>
  <si>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</si>
  <si>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</si>
  <si>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</si>
  <si>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</si>
  <si>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</si>
  <si>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</si>
  <si>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</si>
  <si>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</si>
  <si>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</si>
  <si>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</si>
  <si>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</si>
  <si>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</si>
  <si>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</si>
  <si>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</si>
  <si>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</si>
  <si>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</si>
  <si>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</si>
  <si>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</si>
  <si>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</si>
  <si>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</si>
  <si>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</si>
  <si>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</si>
  <si>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</si>
  <si>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</si>
  <si>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</si>
  <si>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</si>
  <si>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</si>
  <si>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</si>
  <si>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</si>
  <si>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</si>
  <si>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</si>
  <si>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</si>
  <si>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</si>
  <si>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</si>
  <si>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</si>
  <si>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</si>
  <si>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</si>
  <si>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</si>
  <si>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</si>
  <si>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</si>
  <si>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</si>
  <si>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</si>
  <si>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</si>
  <si>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</si>
  <si>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</si>
  <si>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</si>
  <si>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</si>
  <si>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</si>
  <si>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</si>
  <si>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</si>
  <si>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</si>
  <si>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</si>
  <si>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</si>
  <si>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</si>
  <si>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</si>
  <si>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</si>
  <si>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</si>
  <si>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</si>
  <si>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</si>
  <si>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</si>
  <si>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</si>
  <si>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</si>
  <si>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</si>
  <si>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</si>
  <si>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</si>
  <si>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</si>
  <si>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</si>
  <si>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</si>
  <si>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</si>
  <si>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</si>
  <si>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</si>
  <si>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</si>
  <si>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</si>
  <si>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</si>
  <si>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</si>
  <si>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</si>
  <si>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</si>
  <si>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</si>
  <si>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</si>
  <si>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</si>
  <si>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</si>
  <si>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</si>
  <si>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</si>
  <si>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</si>
  <si>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</si>
  <si>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</si>
  <si>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</si>
  <si>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</si>
  <si>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</si>
  <si>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</si>
  <si>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</si>
  <si>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</si>
  <si>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</si>
  <si>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</si>
  <si>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</si>
  <si>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</si>
  <si>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</si>
  <si>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</si>
  <si>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</si>
  <si>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</si>
  <si>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</si>
  <si>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</si>
  <si>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</si>
  <si>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</si>
  <si>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</si>
  <si>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</si>
  <si>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</si>
  <si>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</si>
  <si>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</si>
  <si>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</si>
  <si>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</si>
  <si>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</si>
  <si>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</si>
  <si>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</si>
  <si>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</si>
  <si>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</si>
  <si>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</si>
  <si>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</si>
  <si>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</si>
  <si>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</si>
  <si>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</si>
  <si>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</si>
  <si>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</si>
  <si>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</si>
  <si>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</si>
  <si>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</si>
  <si>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</si>
  <si>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</si>
  <si>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</si>
  <si>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</si>
  <si>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</si>
  <si>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</si>
  <si>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</si>
  <si>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</si>
  <si>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</si>
  <si>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</si>
  <si>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</si>
  <si>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</si>
  <si>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</si>
  <si>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</si>
  <si>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</si>
  <si>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</si>
  <si>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</si>
  <si>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</si>
  <si>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</si>
  <si>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</si>
  <si>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</si>
  <si>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</si>
  <si>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</si>
  <si>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</si>
  <si>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</si>
  <si>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</si>
  <si>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</si>
  <si>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</si>
  <si>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</si>
  <si>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</si>
  <si>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</si>
  <si>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</si>
  <si>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</si>
  <si>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</si>
  <si>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</si>
  <si>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</si>
  <si>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</si>
  <si>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</si>
  <si>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</si>
  <si>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</si>
  <si>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</si>
  <si>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</si>
  <si>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</si>
  <si>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</si>
  <si>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</si>
  <si>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</si>
  <si>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</si>
  <si>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</si>
  <si>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</si>
  <si>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</si>
  <si>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</si>
  <si>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</si>
  <si>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</si>
  <si>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</si>
  <si>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</si>
  <si>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</si>
  <si>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</si>
  <si>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</si>
  <si>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</si>
  <si>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</si>
  <si>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</si>
  <si>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</si>
  <si>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</si>
  <si>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</si>
  <si>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</si>
  <si>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</si>
  <si>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</si>
  <si>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</si>
  <si>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</si>
  <si>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</si>
  <si>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</si>
  <si>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</si>
  <si>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</si>
  <si>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</si>
  <si>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</si>
  <si>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</si>
  <si>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</si>
  <si>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</si>
  <si>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</si>
  <si>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</si>
  <si>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</si>
  <si>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</si>
  <si>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</si>
  <si>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</si>
  <si>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</si>
  <si>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</si>
  <si>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</si>
  <si>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</si>
  <si>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</si>
  <si>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</si>
  <si>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</si>
  <si>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</si>
  <si>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</si>
  <si>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</si>
  <si>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</si>
  <si>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</si>
  <si>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</si>
  <si>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</si>
  <si>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</si>
  <si>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</si>
  <si>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</si>
  <si>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</si>
  <si>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</si>
  <si>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</si>
  <si>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</si>
  <si>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</si>
  <si>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</si>
  <si>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</si>
  <si>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</si>
  <si>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</si>
  <si>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</si>
  <si>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</si>
  <si>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</si>
  <si>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</si>
  <si>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</si>
  <si>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</si>
  <si>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</si>
  <si>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</si>
  <si>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</si>
  <si>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</si>
  <si>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</si>
  <si>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</si>
  <si>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</si>
  <si>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</si>
  <si>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</si>
  <si>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</si>
  <si>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</si>
  <si>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</si>
  <si>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</si>
  <si>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</si>
  <si>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</si>
  <si>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</si>
  <si>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</si>
  <si>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</si>
  <si>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</si>
  <si>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</si>
  <si>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</si>
  <si>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</si>
  <si>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</si>
  <si>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</si>
  <si>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</si>
  <si>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</si>
  <si>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</si>
  <si>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</si>
  <si>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</si>
  <si>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</si>
  <si>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</si>
  <si>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</si>
  <si>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</si>
  <si>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</si>
  <si>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</si>
  <si>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</si>
  <si>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</si>
  <si>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</si>
  <si>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</si>
  <si>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</si>
  <si>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</si>
  <si>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</si>
  <si>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</si>
  <si>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</si>
  <si>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</si>
  <si>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</si>
  <si>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</si>
  <si>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</si>
  <si>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</si>
  <si>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</si>
  <si>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</si>
  <si>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</si>
  <si>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</si>
  <si>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</si>
  <si>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</si>
  <si>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</si>
  <si>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</si>
  <si>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</si>
  <si>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</si>
  <si>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</si>
  <si>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</si>
  <si>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</si>
  <si>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</si>
  <si>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</si>
  <si>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</si>
  <si>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</si>
  <si>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</si>
  <si>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</si>
  <si>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</si>
  <si>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</si>
  <si>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</si>
  <si>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</si>
  <si>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</si>
  <si>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</si>
  <si>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</si>
  <si>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</si>
  <si>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</si>
  <si>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</si>
  <si>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</si>
  <si>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</si>
  <si>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</si>
  <si>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</si>
  <si>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</si>
  <si>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</si>
  <si>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</si>
  <si>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</si>
  <si>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</si>
  <si>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</si>
  <si>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</si>
  <si>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</si>
  <si>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</si>
  <si>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</si>
  <si>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</si>
  <si>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</si>
  <si>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</si>
  <si>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</si>
  <si>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</si>
  <si>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</si>
  <si>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</si>
  <si>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</si>
  <si>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</si>
  <si>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</si>
  <si>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</si>
  <si>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</si>
  <si>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</si>
  <si>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</si>
  <si>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</si>
  <si>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</si>
  <si>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</si>
  <si>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</si>
  <si>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</si>
  <si>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</si>
  <si>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</si>
  <si>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</si>
  <si>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</si>
  <si>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</si>
  <si>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</si>
  <si>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</si>
  <si>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</si>
  <si>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</si>
  <si>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</si>
  <si>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</si>
  <si>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</si>
  <si>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</si>
  <si>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</si>
  <si>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</si>
  <si>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</si>
  <si>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</si>
  <si>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</si>
  <si>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</si>
  <si>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</si>
  <si>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</si>
  <si>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</si>
  <si>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</si>
  <si>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</si>
  <si>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</si>
  <si>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</si>
  <si>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</si>
  <si>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</si>
  <si>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</si>
  <si>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</si>
  <si>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</si>
  <si>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</si>
  <si>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</si>
  <si>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</si>
  <si>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</si>
  <si>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</si>
  <si>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</si>
  <si>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</si>
  <si>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</si>
  <si>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</si>
  <si>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</si>
  <si>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</si>
  <si>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</si>
  <si>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</si>
  <si>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</si>
  <si>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</si>
  <si>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</si>
  <si>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</si>
  <si>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</si>
  <si>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</si>
  <si>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</si>
  <si>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</si>
  <si>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</si>
  <si>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</si>
  <si>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</si>
  <si>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</si>
  <si>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</si>
  <si>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</si>
  <si>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</si>
  <si>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</si>
  <si>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</si>
  <si>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</si>
  <si>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</si>
  <si>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</si>
  <si>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</si>
  <si>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</si>
  <si>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</si>
  <si>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</si>
  <si>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</si>
  <si>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</si>
  <si>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</si>
  <si>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</si>
  <si>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</si>
  <si>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</si>
  <si>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</si>
  <si>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</si>
  <si>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</si>
  <si>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</si>
  <si>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</si>
  <si>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</si>
  <si>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</si>
  <si>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</si>
  <si>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</si>
  <si>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</si>
  <si>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</si>
  <si>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</si>
  <si>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</si>
  <si>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</si>
  <si>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</si>
  <si>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</si>
  <si>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</si>
  <si>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</si>
  <si>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</si>
  <si>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</si>
  <si>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</si>
  <si>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</si>
  <si>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</si>
  <si>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</si>
  <si>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</si>
  <si>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</si>
  <si>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</si>
  <si>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</si>
  <si>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</si>
  <si>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</si>
  <si>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</si>
  <si>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</si>
  <si>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</si>
  <si>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</si>
  <si>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</si>
  <si>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</si>
  <si>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</si>
  <si>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</si>
  <si>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</si>
  <si>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</si>
  <si>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</si>
  <si>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</si>
  <si>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</si>
  <si>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</si>
  <si>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</si>
  <si>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</si>
  <si>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</si>
  <si>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</si>
  <si>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</si>
  <si>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</si>
  <si>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</si>
  <si>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</si>
  <si>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</si>
  <si>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</si>
  <si>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</si>
  <si>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</si>
  <si>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</si>
  <si>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</si>
  <si>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</si>
  <si>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</si>
  <si>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</si>
  <si>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</si>
  <si>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</si>
  <si>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</si>
  <si>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</si>
  <si>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</si>
  <si>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</si>
  <si>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</si>
  <si>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</si>
  <si>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</si>
  <si>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</si>
  <si>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</si>
  <si>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</si>
  <si>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</si>
  <si>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</si>
  <si>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</si>
  <si>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</si>
  <si>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</si>
  <si>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</si>
  <si>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</si>
  <si>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</si>
  <si>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</si>
  <si>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</si>
  <si>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</si>
  <si>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</si>
  <si>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</si>
  <si>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</si>
  <si>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</si>
  <si>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</si>
  <si>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</si>
  <si>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</si>
  <si>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</si>
  <si>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</si>
  <si>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</si>
  <si>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</si>
  <si>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</si>
  <si>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</si>
  <si>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</si>
  <si>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</si>
  <si>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</si>
  <si>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</si>
  <si>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</si>
  <si>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</si>
  <si>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</si>
  <si>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</si>
  <si>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</si>
  <si>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</si>
  <si>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</si>
  <si>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</si>
  <si>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</si>
  <si>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</si>
  <si>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</si>
  <si>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</si>
  <si>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</si>
  <si>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</si>
  <si>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</si>
  <si>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</si>
  <si>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</si>
  <si>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</si>
  <si>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</si>
  <si>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</si>
  <si>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</si>
  <si>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</si>
  <si>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</si>
  <si>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</si>
  <si>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</si>
  <si>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</si>
  <si>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</si>
  <si>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</si>
  <si>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</si>
  <si>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</si>
  <si>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</si>
  <si>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</si>
  <si>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</si>
  <si>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</si>
  <si>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</si>
  <si>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</si>
  <si>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</si>
  <si>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</si>
  <si>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</si>
  <si>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</si>
  <si>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</si>
  <si>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</si>
  <si>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</si>
  <si>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</si>
  <si>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</si>
  <si>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</si>
  <si>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</si>
  <si>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</si>
  <si>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</si>
  <si>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</si>
  <si>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</si>
  <si>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</si>
  <si>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</si>
  <si>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</si>
  <si>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</si>
  <si>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</si>
  <si>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</si>
  <si>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</si>
  <si>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</si>
  <si>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</si>
  <si>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</si>
  <si>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</si>
  <si>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</si>
  <si>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</si>
  <si>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</si>
  <si>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</si>
  <si>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</si>
  <si>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</si>
  <si>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</si>
  <si>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</si>
  <si>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</si>
  <si>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</si>
  <si>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</si>
  <si>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</si>
  <si>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</si>
  <si>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</si>
  <si>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</si>
  <si>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</si>
  <si>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</si>
  <si>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</si>
  <si>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</si>
  <si>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</si>
  <si>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</si>
  <si>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</si>
  <si>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</si>
  <si>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</si>
  <si>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</si>
  <si>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</si>
  <si>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</si>
  <si>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</si>
  <si>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</si>
  <si>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</si>
  <si>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</si>
  <si>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</si>
  <si>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</si>
  <si>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</si>
  <si>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</si>
  <si>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</si>
  <si>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</si>
  <si>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</si>
  <si>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</si>
  <si>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</si>
  <si>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</si>
  <si>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</si>
  <si>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</si>
  <si>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</si>
  <si>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</si>
  <si>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</si>
  <si>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</si>
  <si>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</si>
  <si>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</si>
  <si>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</si>
  <si>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</si>
  <si>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</si>
  <si>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</si>
  <si>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</si>
  <si>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</si>
  <si>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</si>
  <si>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</si>
  <si>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</si>
  <si>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</si>
  <si>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</si>
  <si>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</si>
  <si>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</si>
  <si>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</si>
  <si>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</si>
  <si>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</si>
  <si>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</si>
  <si>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</si>
  <si>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</si>
  <si>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</si>
  <si>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</si>
  <si>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</si>
  <si>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</si>
  <si>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</si>
  <si>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</si>
  <si>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</si>
  <si>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</si>
  <si>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</si>
  <si>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</si>
  <si>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</si>
  <si>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</si>
  <si>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</si>
  <si>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</si>
  <si>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</si>
  <si>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</si>
  <si>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</si>
  <si>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</si>
  <si>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</si>
  <si>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</si>
  <si>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</si>
  <si>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</si>
  <si>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</si>
  <si>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</si>
  <si>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</si>
  <si>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</si>
  <si>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</si>
  <si>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</si>
  <si>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</si>
  <si>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</si>
  <si>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</si>
  <si>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</si>
  <si>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</si>
  <si>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</si>
  <si>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</si>
  <si>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</si>
  <si>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</si>
  <si>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</si>
  <si>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</si>
  <si>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</si>
  <si>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</si>
  <si>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</si>
  <si>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</si>
  <si>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</si>
  <si>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</si>
  <si>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</si>
  <si>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</si>
  <si>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</si>
  <si>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</si>
  <si>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</si>
  <si>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</si>
  <si>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</si>
  <si>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</si>
  <si>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</si>
  <si>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</si>
  <si>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</si>
  <si>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</si>
  <si>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</si>
  <si>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</si>
  <si>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</si>
  <si>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</si>
  <si>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</si>
  <si>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</si>
  <si>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</si>
  <si>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</si>
  <si>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</si>
  <si>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</si>
  <si>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</si>
  <si>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</si>
  <si>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</si>
  <si>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</si>
  <si>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</si>
  <si>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</si>
  <si>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</si>
  <si>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</si>
  <si>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</si>
  <si>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</si>
  <si>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</si>
  <si>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</si>
  <si>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</si>
  <si>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</si>
  <si>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</si>
  <si>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</si>
  <si>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</si>
  <si>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</si>
  <si>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</si>
  <si>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</si>
  <si>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</si>
  <si>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</si>
  <si>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</si>
  <si>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</si>
  <si>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</si>
  <si>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</si>
  <si>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</si>
  <si>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</si>
  <si>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</si>
  <si>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</si>
  <si>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</si>
  <si>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</si>
  <si>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</si>
  <si>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</si>
  <si>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</si>
  <si>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</si>
  <si>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</si>
  <si>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</si>
  <si>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</si>
  <si>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</si>
  <si>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</si>
  <si>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</si>
  <si>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</si>
  <si>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</si>
  <si>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</si>
  <si>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</si>
  <si>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</si>
  <si>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</si>
  <si>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</si>
  <si>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</si>
  <si>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</si>
  <si>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</si>
  <si>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</si>
  <si>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</si>
  <si>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</si>
  <si>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</si>
  <si>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</si>
  <si>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</si>
  <si>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</si>
  <si>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</si>
  <si>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</si>
  <si>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</si>
  <si>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</si>
  <si>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</si>
  <si>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</si>
  <si>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</si>
  <si>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</si>
  <si>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</si>
  <si>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</si>
  <si>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</si>
  <si>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</si>
  <si>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</si>
  <si>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</si>
  <si>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</si>
  <si>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</si>
  <si>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</si>
  <si>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</si>
  <si>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</si>
  <si>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</si>
  <si>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</si>
  <si>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</si>
  <si>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</si>
  <si>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</si>
  <si>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</si>
  <si>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</si>
  <si>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</si>
  <si>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</si>
  <si>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</si>
  <si>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</si>
  <si>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</si>
  <si>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</si>
  <si>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</si>
  <si>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</si>
  <si>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</si>
  <si>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</si>
  <si>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</si>
  <si>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</si>
  <si>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</si>
  <si>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</si>
  <si>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</si>
  <si>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</si>
  <si>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</si>
  <si>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</si>
  <si>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</si>
  <si>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</si>
  <si>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</si>
  <si>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</si>
  <si>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</si>
  <si>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</si>
  <si>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</si>
  <si>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</si>
  <si>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</si>
  <si>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</si>
  <si>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</si>
  <si>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</si>
  <si>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</si>
  <si>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</si>
  <si>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</si>
  <si>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</si>
  <si>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</si>
  <si>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</si>
  <si>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</si>
  <si>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</si>
  <si>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</si>
  <si>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</si>
  <si>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</si>
  <si>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</si>
  <si>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</si>
  <si>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</si>
  <si>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</si>
  <si>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</si>
  <si>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</si>
  <si>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</si>
  <si>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</si>
  <si>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</si>
  <si>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</si>
  <si>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</si>
  <si>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</si>
  <si>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</si>
  <si>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</si>
  <si>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</si>
  <si>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</si>
  <si>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</si>
  <si>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</si>
  <si>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</si>
  <si>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</si>
  <si>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</si>
  <si>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</si>
  <si>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</si>
  <si>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</si>
  <si>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</si>
  <si>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</si>
  <si>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</si>
  <si>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</si>
  <si>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</si>
  <si>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</si>
  <si>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</si>
  <si>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</si>
  <si>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</si>
  <si>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</si>
  <si>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</si>
  <si>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</si>
  <si>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</si>
  <si>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</si>
  <si>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</si>
  <si>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</si>
  <si>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</si>
  <si>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</si>
  <si>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</si>
  <si>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</si>
  <si>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</si>
  <si>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</si>
  <si>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</si>
  <si>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</si>
  <si>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</si>
  <si>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</si>
  <si>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</si>
  <si>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</si>
  <si>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</si>
  <si>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</si>
  <si>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</si>
  <si>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</si>
  <si>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</si>
  <si>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</si>
  <si>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</si>
  <si>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</si>
  <si>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</si>
  <si>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</si>
  <si>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</si>
  <si>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</si>
  <si>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</si>
  <si>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</si>
  <si>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</si>
  <si>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</si>
  <si>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</si>
  <si>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</si>
  <si>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</si>
  <si>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</si>
  <si>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</si>
  <si>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</si>
  <si>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</si>
  <si>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</si>
  <si>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</si>
  <si>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</si>
  <si>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</si>
  <si>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</si>
  <si>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</si>
  <si>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</si>
  <si>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</si>
  <si>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</si>
  <si>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</si>
  <si>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</si>
  <si>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</si>
  <si>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</si>
  <si>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</si>
  <si>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</si>
  <si>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</si>
  <si>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</si>
  <si>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</si>
  <si>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</si>
  <si>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</si>
  <si>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</si>
  <si>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</si>
  <si>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</si>
  <si>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</si>
  <si>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</si>
  <si>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</si>
  <si>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</si>
  <si>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</si>
  <si>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</si>
  <si>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</si>
  <si>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</si>
  <si>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</si>
  <si>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</si>
  <si>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</si>
  <si>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</si>
  <si>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</si>
  <si>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</si>
  <si>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</si>
  <si>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</si>
  <si>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</si>
  <si>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</si>
  <si>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</si>
  <si>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</si>
  <si>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</si>
  <si>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</si>
  <si>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</si>
  <si>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</si>
  <si>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</si>
  <si>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</si>
  <si>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</si>
  <si>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</si>
  <si>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</si>
  <si>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</si>
  <si>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</si>
  <si>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</si>
  <si>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</si>
  <si>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</si>
  <si>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</si>
  <si>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</si>
  <si>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</si>
  <si>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</si>
  <si>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</si>
  <si>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</si>
  <si>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</si>
  <si>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</si>
  <si>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</si>
  <si>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</si>
  <si>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</si>
  <si>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</si>
  <si>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</si>
  <si>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</si>
  <si>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</si>
  <si>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</si>
  <si>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</si>
  <si>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</si>
  <si>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</si>
  <si>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</si>
  <si>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</si>
  <si>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</si>
  <si>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</si>
  <si>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</si>
  <si>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</si>
  <si>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</si>
  <si>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</si>
  <si>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</si>
  <si>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</si>
  <si>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</si>
  <si>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</si>
  <si>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</si>
  <si>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</si>
  <si>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</si>
  <si>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</si>
  <si>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</si>
  <si>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</si>
  <si>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</si>
  <si>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</si>
  <si>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</si>
  <si>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</si>
  <si>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</si>
  <si>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</si>
  <si>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</si>
  <si>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</si>
  <si>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</si>
  <si>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</si>
  <si>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</si>
  <si>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</si>
  <si>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</si>
  <si>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</si>
  <si>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</si>
  <si>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</si>
  <si>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</si>
  <si>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</si>
  <si>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</si>
  <si>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</si>
  <si>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</si>
  <si>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</si>
  <si>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</si>
  <si>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</si>
  <si>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</si>
  <si>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</si>
  <si>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</si>
  <si>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</si>
  <si>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</si>
  <si>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</si>
  <si>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</si>
  <si>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</si>
  <si>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</si>
  <si>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</si>
  <si>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</si>
  <si>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</si>
  <si>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</si>
  <si>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</si>
  <si>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</si>
  <si>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</si>
  <si>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</si>
  <si>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</si>
  <si>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</si>
  <si>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</si>
  <si>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</si>
  <si>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</si>
  <si>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</si>
  <si>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</si>
  <si>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</si>
  <si>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</si>
  <si>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</si>
  <si>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</si>
  <si>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</si>
  <si>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</si>
  <si>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</si>
  <si>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</si>
  <si>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</si>
  <si>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</si>
  <si>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</si>
  <si>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</si>
  <si>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</si>
  <si>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</si>
  <si>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</si>
  <si>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</si>
  <si>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</si>
  <si>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</si>
  <si>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</si>
  <si>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</si>
  <si>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</si>
  <si>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</si>
  <si>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</si>
  <si>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</si>
  <si>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</si>
  <si>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</si>
  <si>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</si>
  <si>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</si>
  <si>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</si>
  <si>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</si>
  <si>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</si>
  <si>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</si>
  <si>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</si>
  <si>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</si>
  <si>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</si>
  <si>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</si>
  <si>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</si>
  <si>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</si>
  <si>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</si>
  <si>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</si>
  <si>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</si>
  <si>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</si>
  <si>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</si>
  <si>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</si>
  <si>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</si>
  <si>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</si>
  <si>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</si>
  <si>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</si>
  <si>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</si>
  <si>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</si>
  <si>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</si>
  <si>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</si>
  <si>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</si>
  <si>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</si>
  <si>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</si>
  <si>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</si>
  <si>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</si>
  <si>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</si>
  <si>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</si>
  <si>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</si>
  <si>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</si>
  <si>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</si>
  <si>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</si>
  <si>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</si>
  <si>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</si>
  <si>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</si>
  <si>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</si>
  <si>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</si>
  <si>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</si>
  <si>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</si>
  <si>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</si>
  <si>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</si>
  <si>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</si>
  <si>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</si>
  <si>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</si>
  <si>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</si>
  <si>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</si>
  <si>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</si>
  <si>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</si>
  <si>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</si>
  <si>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</si>
  <si>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</si>
  <si>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</si>
  <si>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</si>
  <si>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</si>
  <si>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</si>
  <si>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</si>
  <si>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</si>
  <si>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</si>
  <si>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</si>
  <si>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</si>
  <si>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</si>
  <si>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</si>
  <si>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</si>
  <si>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</si>
  <si>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</si>
  <si>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</si>
  <si>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</si>
  <si>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</si>
  <si>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</si>
  <si>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</si>
  <si>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</si>
  <si>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</si>
  <si>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</si>
  <si>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</si>
  <si>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</si>
  <si>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</si>
  <si>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</si>
  <si>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</si>
  <si>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</si>
  <si>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</si>
  <si>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</si>
  <si>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</si>
  <si>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</si>
  <si>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</si>
  <si>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</si>
  <si>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</si>
  <si>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</si>
  <si>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</si>
  <si>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</si>
  <si>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</si>
  <si>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</si>
  <si>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</si>
  <si>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</si>
  <si>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</si>
  <si>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</si>
  <si>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</si>
  <si>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</si>
  <si>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</si>
  <si>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</si>
  <si>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</si>
  <si>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</si>
  <si>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</si>
  <si>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</si>
  <si>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</si>
  <si>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</si>
  <si>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</si>
  <si>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</si>
  <si>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</si>
  <si>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</si>
  <si>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</si>
  <si>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</si>
  <si>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</si>
  <si>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</si>
  <si>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</si>
  <si>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</si>
  <si>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</si>
  <si>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</si>
  <si>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</si>
  <si>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</si>
  <si>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</si>
  <si>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</si>
  <si>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</si>
  <si>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</si>
  <si>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</si>
  <si>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</si>
  <si>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</si>
  <si>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</si>
  <si>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</si>
  <si>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</si>
  <si>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</si>
  <si>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</si>
  <si>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</si>
  <si>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</si>
  <si>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</si>
  <si>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</si>
  <si>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</si>
  <si>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</si>
  <si>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</si>
  <si>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</si>
  <si>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</si>
  <si>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</si>
  <si>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</si>
  <si>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</si>
  <si>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</si>
  <si>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</si>
  <si>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</si>
  <si>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</si>
  <si>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</si>
  <si>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</si>
  <si>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</si>
  <si>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</si>
  <si>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</si>
  <si>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</si>
  <si>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</si>
  <si>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</si>
  <si>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</si>
  <si>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</si>
  <si>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</si>
  <si>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</si>
  <si>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</si>
  <si>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</si>
  <si>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</si>
  <si>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</si>
  <si>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</si>
  <si>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</si>
  <si>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</si>
  <si>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</si>
  <si>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</si>
  <si>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</si>
  <si>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</si>
  <si>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</si>
  <si>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</si>
  <si>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</si>
  <si>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</si>
  <si>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</si>
  <si>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</si>
  <si>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</si>
  <si>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</si>
  <si>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</si>
  <si>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</si>
  <si>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</si>
  <si>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</si>
  <si>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</si>
  <si>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</si>
  <si>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</si>
  <si>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</si>
  <si>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</si>
  <si>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</si>
  <si>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</si>
  <si>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</si>
  <si>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</si>
  <si>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</si>
  <si>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</si>
  <si>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</si>
  <si>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</si>
  <si>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</si>
  <si>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</si>
  <si>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</si>
  <si>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</si>
  <si>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</si>
  <si>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</si>
  <si>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</si>
  <si>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</si>
  <si>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</si>
  <si>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</si>
  <si>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</si>
  <si>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</si>
  <si>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</si>
  <si>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</si>
  <si>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</si>
  <si>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</si>
  <si>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</si>
  <si>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</si>
  <si>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</si>
  <si>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</si>
  <si>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</si>
  <si>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</si>
  <si>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</si>
  <si>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</si>
  <si>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</si>
  <si>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</si>
  <si>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</si>
  <si>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</si>
  <si>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</si>
  <si>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</si>
  <si>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</si>
  <si>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</si>
  <si>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</si>
  <si>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</si>
  <si>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</si>
  <si>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</si>
  <si>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</si>
  <si>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</si>
  <si>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</si>
  <si>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</si>
  <si>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</si>
  <si>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</si>
  <si>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</si>
  <si>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</si>
  <si>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</si>
  <si>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</si>
  <si>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</si>
  <si>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</si>
  <si>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</si>
  <si>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</si>
  <si>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</si>
  <si>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</si>
  <si>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</si>
  <si>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</si>
  <si>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</si>
  <si>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</si>
  <si>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</si>
  <si>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</si>
  <si>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</si>
  <si>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</si>
  <si>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</si>
  <si>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</si>
  <si>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</si>
  <si>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</si>
  <si>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</si>
  <si>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</si>
  <si>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</si>
  <si>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</si>
  <si>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</si>
  <si>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</si>
  <si>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</si>
  <si>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</si>
  <si>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</si>
  <si>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</si>
  <si>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</si>
  <si>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</si>
  <si>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</si>
  <si>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</si>
  <si>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</si>
  <si>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</si>
  <si>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</si>
  <si>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</si>
  <si>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</si>
  <si>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</si>
  <si>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</si>
  <si>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</si>
  <si>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</si>
  <si>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</si>
  <si>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</si>
  <si>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</si>
  <si>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</si>
  <si>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</si>
  <si>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</si>
  <si>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</si>
  <si>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</si>
  <si>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</si>
  <si>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</si>
  <si>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</si>
  <si>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</si>
  <si>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</si>
  <si>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</si>
  <si>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</si>
  <si>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</si>
  <si>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</si>
  <si>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</si>
  <si>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</si>
  <si>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</si>
  <si>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</si>
  <si>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</si>
  <si>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</si>
  <si>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</si>
  <si>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</si>
  <si>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</si>
  <si>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</si>
  <si>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</si>
  <si>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</si>
  <si>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</si>
  <si>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</si>
  <si>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</si>
  <si>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</si>
  <si>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</si>
  <si>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</si>
  <si>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</si>
  <si>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</si>
  <si>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</si>
  <si>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</si>
  <si>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</si>
  <si>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</si>
  <si>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</si>
  <si>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</si>
  <si>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</si>
  <si>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</si>
  <si>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</si>
  <si>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</si>
  <si>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</si>
  <si>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</si>
  <si>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</si>
  <si>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</si>
  <si>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</si>
  <si>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</si>
  <si>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</si>
  <si>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</si>
  <si>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</si>
  <si>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</si>
  <si>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</si>
  <si>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</si>
  <si>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</si>
  <si>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</si>
  <si>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</si>
  <si>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</si>
  <si>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</si>
  <si>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</si>
  <si>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</si>
  <si>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</si>
  <si>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</si>
  <si>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</si>
  <si>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</si>
  <si>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</si>
  <si>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</si>
  <si>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</si>
  <si>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</si>
  <si>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</si>
  <si>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</si>
  <si>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</si>
  <si>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</si>
  <si>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</si>
  <si>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</si>
  <si>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</si>
  <si>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</si>
  <si>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</si>
  <si>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</si>
  <si>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</si>
  <si>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</si>
  <si>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</si>
  <si>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</si>
  <si>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</si>
  <si>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</si>
  <si>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</si>
  <si>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</si>
  <si>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</si>
  <si>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</si>
  <si>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</si>
  <si>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</si>
  <si>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</si>
  <si>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</si>
  <si>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</si>
  <si>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</si>
  <si>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</si>
  <si>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</si>
  <si>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</si>
  <si>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</si>
  <si>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</si>
  <si>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</si>
  <si>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</si>
  <si>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</si>
  <si>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</si>
  <si>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</si>
  <si>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</si>
  <si>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</si>
  <si>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</si>
  <si>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</si>
  <si>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</si>
  <si>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</si>
  <si>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</si>
  <si>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</si>
  <si>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</si>
  <si>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</si>
  <si>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</si>
  <si>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</si>
  <si>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</si>
  <si>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</si>
  <si>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</si>
  <si>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</si>
  <si>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</si>
  <si>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</si>
  <si>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</si>
  <si>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</si>
  <si>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</si>
  <si>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</si>
  <si>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</si>
  <si>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</si>
  <si>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</si>
  <si>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</si>
  <si>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</si>
  <si>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</si>
  <si>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</si>
  <si>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</si>
  <si>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</si>
  <si>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</si>
  <si>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</si>
  <si>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</si>
  <si>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</si>
  <si>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</si>
  <si>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</si>
  <si>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</si>
  <si>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</si>
  <si>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</si>
  <si>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</si>
  <si>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</si>
  <si>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</si>
  <si>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</si>
  <si>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</si>
  <si>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</si>
  <si>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</si>
  <si>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</si>
  <si>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</si>
  <si>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</si>
  <si>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</si>
  <si>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</si>
  <si>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</si>
  <si>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</si>
  <si>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</si>
  <si>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</si>
  <si>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</si>
  <si>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</si>
  <si>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</si>
  <si>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</si>
  <si>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</si>
  <si>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</si>
  <si>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</si>
  <si>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</si>
  <si>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</si>
  <si>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</si>
  <si>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</si>
  <si>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</si>
  <si>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</si>
  <si>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</si>
  <si>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</si>
  <si>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</si>
  <si>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</si>
  <si>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</si>
  <si>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</si>
  <si>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</si>
  <si>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</si>
  <si>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</si>
  <si>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</si>
  <si>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</si>
  <si>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</si>
  <si>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</si>
  <si>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</si>
  <si>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</si>
  <si>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</si>
  <si>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</si>
  <si>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</si>
  <si>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</si>
  <si>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</si>
  <si>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</si>
  <si>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</si>
  <si>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</si>
  <si>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</si>
  <si>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</si>
  <si>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</si>
  <si>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</si>
  <si>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</si>
  <si>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</si>
  <si>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</si>
  <si>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</si>
  <si>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</si>
  <si>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</si>
  <si>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</si>
  <si>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</si>
  <si>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</si>
  <si>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</si>
  <si>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</si>
  <si>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</si>
  <si>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</si>
  <si>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</si>
  <si>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</si>
  <si>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</si>
  <si>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</si>
  <si>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</si>
  <si>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</si>
  <si>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</si>
  <si>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</si>
  <si>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</si>
  <si>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</si>
  <si>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</si>
  <si>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</si>
  <si>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</si>
  <si>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</si>
  <si>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</si>
  <si>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</si>
  <si>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</si>
  <si>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</si>
  <si>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</si>
  <si>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</si>
  <si>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</si>
  <si>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</si>
  <si>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</si>
  <si>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</si>
  <si>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</si>
  <si>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</si>
  <si>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</si>
  <si>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</si>
  <si>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</si>
  <si>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</si>
  <si>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</si>
  <si>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</si>
  <si>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</si>
  <si>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</si>
  <si>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</si>
  <si>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</si>
  <si>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</si>
  <si>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</si>
  <si>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</si>
  <si>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</si>
  <si>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</si>
  <si>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</si>
  <si>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</si>
  <si>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</si>
  <si>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</si>
  <si>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</si>
  <si>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</si>
  <si>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</si>
  <si>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</si>
  <si>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</si>
  <si>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</si>
  <si>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</si>
  <si>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</si>
  <si>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</si>
  <si>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</si>
  <si>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</si>
  <si>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</si>
  <si>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</si>
  <si>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</si>
  <si>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</si>
  <si>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</si>
  <si>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</si>
  <si>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</si>
  <si>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</si>
  <si>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</si>
  <si>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</si>
  <si>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</si>
  <si>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</si>
  <si>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</si>
  <si>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</si>
  <si>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</si>
  <si>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</si>
  <si>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</si>
  <si>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</si>
  <si>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</si>
  <si>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</si>
  <si>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</si>
  <si>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</si>
  <si>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</si>
  <si>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</si>
  <si>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</si>
  <si>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</si>
  <si>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</si>
  <si>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</si>
  <si>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</si>
  <si>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</si>
  <si>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</si>
  <si>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</si>
  <si>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</si>
  <si>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</si>
  <si>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</si>
  <si>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</si>
  <si>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</si>
  <si>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</si>
  <si>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</si>
  <si>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</si>
  <si>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</si>
  <si>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</si>
  <si>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</si>
  <si>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</si>
  <si>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</si>
  <si>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</si>
  <si>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</si>
  <si>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</si>
  <si>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</si>
  <si>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</si>
  <si>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</si>
  <si>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</si>
  <si>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</si>
  <si>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</si>
  <si>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</si>
  <si>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</si>
  <si>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</si>
  <si>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</si>
  <si>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</si>
  <si>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</si>
  <si>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</si>
  <si>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</si>
  <si>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</si>
  <si>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</si>
  <si>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</si>
  <si>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</si>
  <si>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</si>
  <si>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</si>
  <si>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</si>
  <si>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</si>
  <si>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</si>
  <si>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</si>
  <si>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</si>
  <si>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</si>
  <si>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</si>
  <si>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</si>
  <si>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</si>
  <si>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</si>
  <si>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</si>
  <si>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</si>
  <si>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</si>
  <si>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</si>
  <si>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</si>
  <si>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</si>
  <si>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</si>
  <si>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</si>
  <si>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</si>
  <si>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</si>
  <si>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</si>
  <si>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</si>
  <si>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</si>
  <si>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</si>
  <si>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</si>
  <si>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</si>
  <si>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</si>
  <si>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</si>
  <si>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</si>
  <si>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</si>
  <si>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</si>
  <si>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</si>
  <si>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</si>
  <si>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</si>
  <si>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</si>
  <si>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</si>
  <si>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</si>
  <si>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</si>
  <si>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</si>
  <si>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</si>
  <si>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</si>
  <si>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</si>
  <si>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</si>
  <si>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</si>
  <si>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</si>
  <si>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</si>
  <si>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</si>
  <si>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</si>
  <si>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</si>
  <si>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</si>
  <si>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</si>
  <si>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</si>
  <si>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</si>
  <si>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</si>
  <si>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</si>
  <si>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</si>
  <si>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</si>
  <si>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</si>
  <si>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</si>
  <si>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</si>
  <si>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</si>
  <si>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</si>
  <si>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</si>
  <si>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</si>
  <si>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</si>
  <si>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</si>
  <si>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</si>
  <si>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</si>
  <si>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</si>
  <si>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</si>
  <si>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</si>
  <si>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</si>
  <si>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</si>
  <si>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</si>
  <si>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</si>
  <si>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</si>
  <si>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</si>
  <si>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</si>
  <si>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</si>
  <si>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</si>
  <si>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</si>
  <si>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</si>
  <si>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</si>
  <si>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</si>
  <si>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</si>
  <si>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</si>
  <si>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</si>
  <si>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</si>
  <si>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</si>
  <si>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</si>
  <si>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</si>
  <si>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</si>
  <si>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</si>
  <si>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</si>
  <si>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</si>
  <si>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</si>
  <si>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</si>
  <si>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</si>
  <si>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</si>
  <si>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</si>
  <si>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</si>
  <si>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</si>
  <si>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</si>
  <si>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</si>
  <si>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</si>
  <si>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</si>
  <si>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</si>
  <si>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</si>
  <si>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</si>
  <si>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</si>
  <si>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</si>
  <si>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</si>
  <si>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</si>
  <si>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</si>
  <si>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</si>
  <si>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</si>
  <si>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</si>
  <si>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</si>
  <si>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</si>
  <si>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</si>
  <si>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</si>
  <si>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</si>
  <si>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</si>
  <si>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</si>
  <si>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</si>
  <si>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</si>
  <si>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</si>
  <si>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</si>
  <si>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</si>
  <si>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</si>
  <si>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</si>
  <si>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</si>
  <si>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</si>
  <si>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</si>
  <si>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</si>
  <si>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</si>
  <si>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</si>
  <si>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</si>
  <si>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</si>
  <si>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</si>
  <si>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</si>
  <si>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</si>
  <si>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</si>
  <si>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</si>
  <si>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</si>
  <si>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</si>
  <si>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</si>
  <si>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</si>
  <si>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</si>
  <si>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</si>
  <si>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</si>
  <si>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</si>
  <si>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</si>
  <si>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</si>
  <si>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</si>
  <si>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</si>
  <si>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</si>
  <si>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</si>
  <si>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</si>
  <si>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</si>
  <si>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</si>
  <si>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</si>
  <si>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</si>
  <si>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</si>
  <si>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</si>
  <si>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</si>
  <si>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</si>
  <si>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</si>
  <si>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</si>
  <si>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</si>
  <si>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</si>
  <si>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</si>
  <si>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</si>
  <si>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</si>
  <si>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</si>
  <si>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</si>
  <si>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</si>
  <si>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</si>
  <si>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</si>
  <si>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</si>
  <si>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</si>
  <si>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</si>
  <si>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</si>
  <si>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</si>
  <si>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</si>
  <si>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</si>
  <si>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</si>
  <si>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</si>
  <si>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</si>
  <si>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</si>
  <si>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</si>
  <si>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</si>
  <si>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</si>
  <si>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</si>
  <si>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</si>
  <si>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</si>
  <si>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</si>
  <si>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</si>
  <si>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</si>
  <si>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</si>
  <si>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</si>
  <si>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</si>
  <si>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</si>
  <si>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</si>
  <si>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</si>
  <si>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</si>
  <si>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</si>
  <si>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</si>
  <si>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</si>
  <si>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</si>
  <si>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</si>
  <si>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</si>
  <si>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</si>
  <si>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</si>
  <si>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</si>
  <si>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</si>
  <si>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</si>
  <si>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</si>
  <si>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</si>
  <si>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</si>
  <si>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</si>
  <si>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</si>
  <si>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</si>
  <si>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</si>
  <si>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</si>
  <si>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</si>
  <si>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</si>
  <si>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</si>
  <si>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</si>
  <si>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</si>
  <si>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</si>
  <si>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</si>
  <si>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</si>
  <si>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</si>
  <si>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</si>
  <si>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</si>
  <si>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</si>
  <si>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</si>
  <si>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</si>
  <si>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</si>
  <si>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</si>
  <si>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</si>
  <si>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</si>
  <si>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</si>
  <si>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</si>
  <si>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</si>
  <si>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</si>
  <si>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</si>
  <si>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</si>
  <si>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</si>
  <si>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</si>
  <si>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</si>
  <si>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</si>
  <si>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</si>
  <si>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</si>
  <si>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</si>
  <si>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</si>
  <si>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</si>
  <si>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</si>
  <si>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</si>
  <si>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</si>
  <si>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</si>
  <si>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</si>
  <si>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</si>
  <si>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</si>
  <si>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</si>
  <si>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</si>
  <si>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</si>
  <si>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</si>
  <si>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</si>
  <si>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</si>
  <si>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</si>
  <si>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</si>
  <si>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</si>
  <si>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</si>
  <si>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</si>
  <si>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</si>
  <si>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</si>
  <si>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</si>
  <si>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</si>
  <si>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</si>
  <si>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</si>
  <si>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</si>
  <si>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</si>
  <si>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</si>
  <si>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</si>
  <si>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</si>
  <si>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</si>
  <si>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</si>
  <si>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</si>
  <si>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</si>
  <si>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</si>
  <si>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</si>
  <si>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</si>
  <si>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</si>
  <si>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</si>
  <si>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</si>
  <si>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</si>
  <si>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</si>
  <si>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</si>
  <si>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</si>
  <si>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</si>
  <si>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</si>
  <si>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</si>
  <si>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</si>
  <si>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</si>
  <si>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</si>
  <si>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</si>
  <si>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</si>
  <si>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</si>
  <si>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</si>
  <si>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</si>
  <si>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</si>
  <si>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</si>
  <si>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</si>
  <si>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</si>
  <si>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</si>
  <si>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</si>
  <si>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</si>
  <si>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</si>
  <si>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</si>
  <si>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</si>
  <si>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</si>
  <si>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</si>
  <si>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</si>
  <si>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</si>
  <si>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</si>
  <si>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</si>
  <si>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</si>
  <si>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</si>
  <si>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</si>
  <si>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</si>
  <si>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</si>
  <si>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</si>
  <si>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</si>
  <si>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</si>
  <si>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</si>
  <si>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</si>
  <si>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</si>
  <si>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</si>
  <si>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</si>
  <si>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</si>
  <si>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</si>
  <si>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</si>
  <si>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</si>
  <si>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</si>
  <si>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</si>
  <si>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</si>
  <si>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</si>
  <si>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</si>
  <si>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</si>
  <si>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</si>
  <si>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</si>
  <si>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</si>
  <si>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</si>
  <si>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</si>
  <si>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</si>
  <si>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</si>
  <si>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</si>
  <si>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</si>
  <si>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</si>
  <si>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</si>
  <si>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</si>
  <si>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</si>
  <si>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</si>
  <si>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</si>
  <si>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</si>
  <si>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</si>
  <si>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</si>
  <si>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</si>
  <si>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</si>
  <si>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</si>
  <si>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</si>
  <si>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</si>
  <si>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</si>
  <si>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</si>
  <si>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</si>
  <si>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</si>
  <si>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</si>
  <si>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</si>
  <si>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</si>
  <si>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</si>
  <si>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</si>
  <si>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</si>
  <si>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</si>
  <si>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</si>
  <si>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</si>
  <si>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</si>
  <si>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</si>
  <si>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</si>
  <si>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</si>
  <si>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</si>
  <si>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</si>
  <si>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</si>
  <si>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</si>
  <si>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</si>
  <si>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</si>
  <si>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</si>
  <si>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</si>
  <si>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</si>
  <si>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</si>
  <si>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</si>
  <si>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</si>
  <si>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</si>
  <si>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</si>
  <si>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</si>
  <si>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</si>
  <si>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</si>
  <si>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</si>
  <si>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</si>
  <si>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</si>
  <si>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</si>
  <si>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</si>
  <si>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</si>
  <si>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</si>
  <si>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</si>
  <si>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</si>
  <si>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</si>
  <si>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</si>
  <si>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</si>
  <si>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</si>
  <si>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</si>
  <si>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</si>
  <si>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</si>
  <si>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</si>
  <si>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</si>
  <si>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</si>
  <si>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</si>
  <si>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</si>
  <si>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</si>
  <si>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</si>
  <si>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</si>
  <si>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</si>
  <si>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</si>
  <si>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</si>
  <si>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</si>
  <si>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</si>
  <si>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</si>
  <si>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</si>
  <si>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</si>
  <si>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</si>
  <si>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</si>
  <si>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</si>
  <si>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</si>
  <si>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</si>
  <si>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</si>
  <si>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</si>
  <si>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</si>
  <si>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</si>
  <si>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</si>
  <si>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</si>
  <si>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</si>
  <si>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</si>
  <si>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</si>
  <si>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</si>
  <si>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</si>
  <si>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</si>
  <si>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</si>
  <si>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</si>
  <si>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</si>
  <si>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</si>
  <si>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</si>
  <si>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</si>
  <si>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</si>
  <si>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</si>
  <si>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</si>
  <si>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</si>
  <si>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</si>
  <si>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</si>
  <si>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</si>
  <si>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</si>
  <si>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</si>
  <si>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</si>
  <si>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</si>
  <si>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</si>
  <si>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</si>
  <si>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</si>
  <si>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</si>
  <si>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</si>
  <si>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</si>
  <si>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</si>
  <si>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</si>
  <si>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</si>
  <si>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</si>
  <si>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</si>
  <si>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</si>
  <si>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</si>
  <si>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</si>
  <si>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</si>
  <si>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</si>
  <si>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</si>
  <si>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</si>
  <si>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</si>
  <si>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</si>
  <si>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</si>
  <si>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</si>
  <si>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</si>
  <si>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</si>
  <si>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</si>
  <si>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</si>
  <si>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</si>
  <si>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</si>
  <si>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</si>
  <si>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</si>
  <si>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</si>
  <si>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</si>
  <si>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</si>
  <si>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</si>
  <si>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</si>
  <si>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</si>
  <si>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</si>
  <si>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</si>
  <si>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</si>
  <si>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</si>
  <si>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</si>
  <si>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</si>
  <si>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</si>
  <si>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</si>
  <si>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</si>
  <si>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</si>
  <si>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</si>
  <si>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</si>
  <si>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</si>
  <si>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</si>
  <si>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</si>
  <si>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</si>
  <si>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</si>
  <si>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</si>
  <si>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</si>
  <si>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</si>
  <si>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</si>
  <si>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</si>
  <si>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</si>
  <si>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</si>
  <si>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</si>
  <si>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</si>
  <si>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</si>
  <si>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</si>
  <si>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</si>
  <si>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</si>
  <si>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</si>
  <si>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</si>
  <si>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</si>
  <si>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</si>
  <si>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</si>
  <si>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</si>
  <si>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</si>
  <si>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</si>
  <si>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</si>
  <si>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</si>
  <si>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</si>
  <si>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</si>
  <si>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</si>
  <si>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</si>
  <si>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</si>
  <si>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</si>
  <si>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</si>
  <si>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</si>
  <si>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</si>
  <si>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</si>
  <si>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</si>
  <si>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</si>
  <si>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</si>
  <si>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</si>
  <si>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</si>
  <si>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</si>
  <si>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</si>
  <si>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</si>
  <si>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</si>
  <si>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</si>
  <si>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</si>
  <si>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</si>
  <si>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</si>
  <si>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</si>
  <si>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</si>
  <si>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</si>
  <si>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</si>
  <si>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</si>
  <si>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</si>
  <si>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</si>
  <si>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</si>
  <si>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</si>
  <si>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</si>
  <si>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</si>
  <si>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</si>
  <si>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</si>
  <si>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</si>
  <si>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</si>
  <si>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</si>
  <si>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</si>
  <si>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</si>
  <si>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</si>
  <si>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</si>
  <si>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</si>
  <si>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</si>
  <si>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</si>
  <si>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</si>
  <si>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</si>
  <si>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</si>
  <si>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</si>
  <si>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</si>
  <si>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</si>
  <si>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</si>
  <si>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</si>
  <si>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</si>
  <si>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</si>
  <si>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</si>
  <si>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</si>
  <si>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</si>
  <si>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</si>
  <si>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</si>
  <si>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</si>
  <si>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</si>
  <si>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</si>
  <si>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</si>
  <si>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</si>
  <si>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</si>
  <si>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</si>
  <si>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</si>
  <si>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</si>
  <si>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</si>
  <si>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</si>
  <si>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</si>
  <si>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</si>
  <si>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</si>
  <si>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</si>
  <si>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</si>
  <si>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</si>
  <si>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</si>
  <si>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</si>
  <si>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</si>
  <si>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</si>
  <si>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</si>
  <si>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</si>
  <si>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</si>
  <si>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</si>
  <si>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</si>
  <si>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</si>
  <si>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</si>
  <si>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</si>
  <si>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</si>
  <si>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</si>
  <si>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</si>
  <si>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</si>
  <si>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</si>
  <si>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</si>
  <si>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</si>
  <si>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</si>
  <si>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</si>
  <si>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</si>
  <si>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</si>
  <si>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</si>
  <si>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</si>
  <si>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</si>
  <si>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</si>
  <si>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</si>
  <si>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</si>
  <si>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</si>
  <si>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</si>
  <si>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</si>
  <si>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</si>
  <si>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</si>
  <si>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</si>
  <si>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</si>
  <si>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</si>
  <si>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</si>
  <si>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</si>
  <si>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</si>
  <si>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</si>
  <si>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</si>
  <si>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</si>
  <si>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</si>
  <si>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</si>
  <si>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</si>
  <si>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</si>
  <si>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</si>
  <si>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</si>
  <si>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</si>
  <si>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</si>
  <si>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</si>
  <si>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</si>
  <si>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</si>
  <si>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</si>
  <si>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</si>
  <si>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</si>
  <si>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</si>
  <si>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</si>
  <si>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</si>
  <si>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</si>
  <si>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</si>
  <si>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</si>
  <si>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</si>
  <si>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</si>
  <si>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</si>
  <si>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</si>
  <si>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</si>
  <si>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</si>
  <si>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</si>
  <si>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</si>
  <si>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</si>
  <si>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</si>
  <si>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</si>
  <si>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</si>
  <si>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</si>
  <si>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</si>
  <si>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</si>
  <si>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</si>
  <si>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</si>
  <si>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</si>
  <si>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</si>
  <si>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</si>
  <si>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</si>
  <si>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</si>
  <si>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</si>
  <si>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</si>
  <si>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</si>
  <si>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</si>
  <si>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</si>
  <si>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</si>
  <si>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</si>
  <si>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</si>
  <si>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</si>
  <si>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</si>
  <si>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</si>
  <si>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</si>
  <si>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</si>
  <si>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</si>
  <si>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</si>
  <si>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</si>
  <si>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</si>
  <si>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</si>
  <si>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</si>
  <si>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</si>
  <si>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</si>
  <si>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</si>
  <si>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</si>
  <si>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</si>
  <si>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</si>
  <si>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</si>
  <si>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</si>
  <si>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</si>
  <si>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</si>
  <si>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</si>
  <si>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</si>
  <si>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</si>
  <si>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</si>
  <si>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</si>
  <si>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</si>
  <si>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</si>
  <si>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</si>
  <si>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</si>
  <si>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</si>
  <si>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</si>
  <si>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</si>
  <si>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</si>
  <si>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</si>
  <si>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</si>
  <si>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</si>
  <si>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</si>
  <si>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</si>
  <si>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</si>
  <si>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</si>
  <si>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</si>
  <si>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</si>
  <si>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</si>
  <si>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</si>
  <si>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</si>
  <si>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</si>
  <si>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</si>
  <si>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</si>
  <si>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</si>
  <si>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</si>
  <si>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</si>
  <si>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</si>
  <si>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</si>
  <si>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</si>
  <si>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</si>
  <si>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</si>
  <si>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</si>
  <si>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</si>
  <si>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</si>
  <si>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</si>
  <si>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</si>
  <si>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</si>
  <si>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</si>
  <si>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</si>
  <si>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</si>
  <si>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</si>
  <si>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</si>
  <si>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</si>
  <si>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</si>
  <si>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</si>
  <si>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</si>
  <si>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</si>
  <si>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</si>
  <si>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</si>
  <si>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</si>
  <si>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</si>
  <si>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</si>
  <si>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</si>
  <si>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</si>
  <si>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</si>
  <si>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</si>
  <si>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</si>
  <si>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</si>
  <si>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</si>
  <si>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</si>
  <si>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</si>
  <si>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</si>
  <si>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</si>
  <si>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</si>
  <si>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</si>
  <si>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</si>
  <si>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</si>
  <si>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</si>
  <si>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</si>
  <si>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</si>
  <si>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</si>
  <si>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</si>
  <si>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</si>
  <si>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</si>
  <si>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</si>
  <si>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</si>
  <si>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</si>
  <si>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</si>
  <si>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</si>
  <si>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</si>
  <si>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</si>
  <si>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</si>
  <si>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</si>
  <si>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</si>
  <si>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</si>
  <si>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</si>
  <si>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</si>
  <si>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</si>
  <si>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</si>
  <si>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</si>
  <si>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</si>
  <si>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</si>
  <si>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</si>
  <si>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</si>
  <si>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</si>
  <si>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</si>
  <si>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</si>
  <si>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</si>
  <si>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</si>
  <si>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</si>
  <si>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</si>
  <si>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</si>
  <si>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</si>
  <si>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</si>
  <si>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</si>
  <si>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</si>
  <si>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</si>
  <si>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</si>
  <si>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</si>
  <si>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</si>
  <si>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</si>
  <si>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</si>
  <si>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</si>
  <si>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</si>
  <si>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</si>
  <si>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</si>
  <si>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</si>
  <si>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</si>
  <si>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</si>
  <si>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</si>
  <si>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</si>
  <si>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</si>
  <si>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</si>
  <si>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</si>
  <si>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</si>
  <si>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</si>
  <si>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</si>
  <si>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</si>
  <si>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</si>
  <si>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</si>
  <si>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</si>
  <si>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</si>
  <si>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</si>
  <si>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</si>
  <si>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</si>
  <si>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</si>
  <si>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</si>
  <si>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</si>
  <si>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</si>
  <si>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</si>
  <si>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</si>
  <si>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</si>
  <si>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</si>
  <si>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</si>
  <si>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</si>
  <si>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</si>
  <si>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</si>
  <si>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</si>
  <si>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</si>
  <si>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</si>
  <si>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</si>
  <si>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</si>
  <si>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</si>
  <si>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</si>
  <si>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</si>
  <si>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</si>
  <si>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</si>
  <si>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</si>
  <si>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</si>
  <si>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</si>
  <si>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</si>
  <si>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</si>
  <si>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</si>
  <si>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</si>
  <si>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</si>
  <si>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</si>
  <si>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</si>
  <si>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</si>
  <si>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</si>
  <si>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</si>
  <si>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</si>
  <si>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</si>
  <si>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</si>
  <si>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</si>
  <si>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</si>
  <si>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</si>
  <si>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</si>
  <si>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</si>
  <si>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</si>
  <si>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</si>
  <si>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</si>
  <si>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</si>
  <si>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</si>
  <si>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</si>
  <si>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</si>
  <si>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</si>
  <si>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</si>
  <si>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</si>
  <si>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</si>
  <si>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</si>
  <si>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</si>
  <si>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</si>
  <si>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</si>
  <si>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</si>
  <si>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</si>
  <si>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</si>
  <si>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</si>
  <si>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</si>
  <si>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</si>
  <si>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</si>
  <si>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</si>
  <si>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</si>
  <si>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</si>
  <si>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</si>
  <si>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</si>
  <si>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</si>
  <si>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</si>
  <si>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</si>
  <si>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</si>
  <si>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</si>
  <si>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</si>
  <si>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</si>
  <si>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</si>
  <si>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</si>
  <si>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</si>
  <si>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</si>
  <si>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</si>
  <si>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</si>
  <si>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</si>
  <si>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</si>
  <si>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</si>
  <si>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</si>
  <si>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</si>
  <si>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</si>
  <si>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</si>
  <si>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</si>
  <si>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</si>
  <si>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</si>
  <si>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</si>
  <si>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</si>
  <si>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</si>
  <si>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</si>
  <si>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</si>
  <si>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</si>
  <si>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</si>
  <si>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</si>
  <si>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</si>
  <si>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</si>
  <si>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</si>
  <si>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</si>
  <si>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</si>
  <si>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</si>
  <si>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</si>
  <si>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</si>
  <si>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</si>
  <si>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</si>
  <si>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</si>
  <si>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</si>
  <si>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</si>
  <si>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</si>
  <si>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</si>
  <si>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</si>
  <si>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</si>
  <si>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</si>
  <si>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</si>
  <si>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</si>
  <si>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</si>
  <si>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</si>
  <si>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</si>
  <si>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</si>
  <si>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</si>
  <si>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</si>
  <si>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</si>
  <si>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</si>
  <si>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</si>
  <si>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</si>
  <si>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</si>
  <si>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</si>
  <si>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</si>
  <si>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</si>
  <si>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</si>
  <si>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</si>
  <si>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</si>
  <si>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</si>
  <si>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</si>
  <si>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</si>
  <si>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</si>
  <si>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</si>
  <si>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</si>
  <si>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</si>
  <si>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</si>
  <si>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</si>
  <si>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</si>
  <si>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</si>
  <si>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</si>
  <si>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</si>
  <si>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</si>
  <si>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</si>
  <si>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</si>
  <si>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</si>
  <si>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</si>
  <si>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</si>
  <si>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</si>
  <si>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</si>
  <si>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</si>
  <si>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</si>
  <si>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</si>
  <si>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</si>
  <si>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</si>
  <si>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</si>
  <si>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</si>
  <si>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</si>
  <si>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</si>
  <si>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</si>
  <si>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</si>
  <si>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</si>
  <si>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</si>
  <si>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</si>
  <si>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</si>
  <si>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</si>
  <si>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</si>
  <si>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</si>
  <si>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</si>
  <si>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</si>
  <si>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</si>
  <si>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</si>
  <si>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</si>
  <si>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</si>
  <si>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</si>
  <si>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</si>
  <si>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</si>
  <si>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</si>
  <si>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</si>
  <si>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</si>
  <si>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</si>
  <si>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</si>
  <si>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</si>
  <si>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</si>
  <si>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</si>
  <si>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</si>
  <si>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</si>
  <si>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</si>
  <si>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</si>
  <si>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</si>
  <si>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</si>
  <si>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</si>
  <si>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</si>
  <si>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</si>
  <si>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</si>
  <si>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</si>
  <si>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</si>
  <si>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</si>
  <si>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</si>
  <si>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</si>
  <si>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</si>
  <si>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</si>
  <si>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</si>
  <si>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</si>
  <si>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</si>
  <si>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</si>
  <si>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</si>
  <si>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</si>
  <si>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</si>
  <si>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</si>
  <si>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</si>
  <si>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</si>
  <si>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</si>
  <si>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</si>
  <si>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</si>
  <si>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</si>
  <si>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</si>
  <si>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</si>
  <si>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</si>
  <si>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</si>
  <si>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</si>
  <si>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</si>
  <si>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</si>
  <si>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</si>
  <si>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</si>
  <si>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</si>
  <si>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</si>
  <si>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</si>
  <si>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</si>
  <si>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</si>
  <si>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</si>
  <si>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</si>
  <si>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</si>
  <si>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</si>
  <si>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</si>
  <si>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</si>
  <si>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</si>
  <si>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</si>
  <si>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</si>
  <si>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</si>
  <si>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</si>
  <si>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</si>
  <si>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</si>
  <si>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</si>
  <si>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</si>
  <si>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</si>
  <si>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</si>
  <si>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</si>
  <si>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</si>
  <si>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</si>
  <si>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</si>
  <si>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</si>
  <si>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</si>
  <si>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</si>
  <si>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</si>
  <si>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</si>
  <si>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</si>
  <si>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</si>
  <si>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</si>
  <si>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</si>
  <si>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</si>
  <si>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</si>
  <si>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</si>
  <si>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</si>
  <si>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</si>
  <si>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</si>
  <si>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</si>
  <si>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</si>
  <si>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</si>
  <si>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</si>
  <si>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</si>
  <si>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</si>
  <si>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</si>
  <si>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</si>
  <si>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</si>
  <si>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</si>
  <si>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</si>
  <si>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</si>
  <si>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</si>
  <si>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</si>
  <si>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</si>
  <si>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</si>
  <si>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</si>
  <si>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</si>
  <si>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</si>
  <si>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</si>
  <si>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</si>
  <si>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</si>
  <si>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</si>
  <si>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</si>
  <si>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</si>
  <si>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</si>
  <si>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</si>
  <si>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</si>
  <si>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</si>
  <si>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</si>
  <si>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</si>
  <si>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</si>
  <si>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</si>
  <si>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</si>
  <si>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</si>
  <si>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</si>
  <si>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</si>
  <si>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</si>
  <si>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</si>
  <si>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</si>
  <si>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</si>
  <si>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</si>
  <si>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</si>
  <si>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</si>
  <si>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</si>
  <si>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</si>
  <si>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</si>
  <si>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</si>
  <si>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</si>
  <si>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</si>
  <si>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</si>
  <si>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</si>
  <si>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</si>
  <si>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</si>
  <si>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</si>
  <si>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</si>
  <si>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</si>
  <si>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</si>
  <si>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</si>
  <si>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</si>
  <si>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</si>
  <si>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</si>
  <si>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</si>
  <si>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</si>
  <si>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</si>
  <si>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</si>
  <si>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</si>
  <si>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</si>
  <si>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</si>
  <si>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</si>
  <si>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</si>
  <si>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</si>
  <si>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</si>
  <si>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</si>
  <si>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</si>
  <si>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</si>
  <si>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</si>
  <si>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</si>
  <si>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</si>
  <si>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</si>
  <si>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</si>
  <si>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</si>
  <si>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</si>
  <si>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</si>
  <si>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</si>
  <si>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</si>
  <si>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</si>
  <si>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</si>
  <si>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</si>
  <si>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</si>
  <si>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</si>
  <si>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</si>
  <si>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</si>
  <si>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</si>
  <si>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</si>
  <si>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</si>
  <si>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</si>
  <si>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</si>
  <si>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</si>
  <si>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</si>
  <si>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</si>
  <si>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</si>
  <si>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</si>
  <si>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</si>
  <si>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</si>
  <si>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</si>
  <si>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</si>
  <si>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</si>
  <si>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</si>
  <si>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</si>
  <si>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</si>
  <si>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</si>
  <si>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</si>
  <si>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</si>
  <si>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</si>
  <si>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</si>
  <si>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</si>
  <si>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</si>
  <si>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</si>
  <si>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</si>
  <si>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</si>
  <si>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</si>
  <si>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</si>
  <si>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</si>
  <si>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</si>
  <si>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</si>
  <si>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</si>
  <si>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</si>
  <si>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</si>
  <si>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</si>
  <si>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</si>
  <si>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</si>
  <si>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</si>
  <si>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</si>
  <si>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</si>
  <si>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</si>
  <si>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</si>
  <si>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</si>
  <si>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</si>
  <si>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</si>
  <si>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</si>
  <si>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</si>
  <si>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</si>
  <si>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</si>
  <si>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</si>
  <si>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</si>
  <si>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</si>
  <si>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</si>
  <si>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</si>
  <si>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</si>
  <si>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</si>
  <si>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</si>
  <si>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</si>
  <si>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</si>
  <si>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</si>
  <si>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</si>
  <si>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</si>
  <si>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</si>
  <si>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</si>
  <si>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</si>
  <si>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</si>
  <si>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</si>
  <si>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</si>
  <si>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</si>
  <si>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</si>
  <si>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</si>
  <si>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</si>
  <si>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</si>
  <si>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</si>
  <si>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</si>
  <si>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</si>
  <si>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</si>
  <si>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</si>
  <si>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</si>
  <si>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</si>
  <si>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</si>
  <si>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</si>
  <si>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</si>
  <si>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</si>
  <si>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</si>
  <si>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</si>
  <si>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</si>
  <si>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</si>
  <si>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</si>
  <si>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</si>
  <si>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</si>
  <si>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</si>
  <si>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</si>
  <si>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</si>
  <si>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</si>
  <si>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</si>
  <si>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</si>
  <si>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</si>
  <si>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</si>
  <si>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</si>
  <si>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</si>
  <si>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</si>
  <si>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</si>
  <si>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</si>
  <si>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</si>
  <si>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</si>
  <si>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</si>
  <si>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</si>
  <si>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</si>
  <si>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</si>
  <si>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</si>
  <si>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</si>
  <si>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</si>
  <si>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</si>
  <si>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</si>
  <si>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</si>
  <si>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</si>
  <si>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</si>
  <si>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</si>
  <si>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</si>
  <si>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</si>
  <si>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</si>
  <si>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</si>
  <si>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</si>
  <si>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</si>
  <si>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</si>
  <si>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</si>
  <si>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</si>
  <si>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</si>
  <si>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</si>
  <si>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</si>
  <si>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</si>
  <si>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</si>
  <si>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</si>
  <si>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</si>
  <si>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</si>
  <si>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</si>
  <si>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</si>
  <si>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</si>
  <si>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</si>
  <si>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</si>
  <si>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</si>
  <si>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</si>
  <si>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</si>
  <si>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</si>
  <si>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</si>
  <si>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</si>
  <si>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</si>
  <si>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</si>
  <si>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</si>
  <si>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</si>
  <si>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</si>
  <si>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</si>
  <si>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</si>
  <si>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</si>
  <si>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</si>
  <si>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</si>
  <si>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</si>
  <si>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</si>
  <si>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</si>
  <si>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</si>
  <si>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</si>
  <si>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</si>
  <si>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</si>
  <si>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</si>
  <si>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</si>
  <si>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</si>
  <si>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</si>
  <si>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</si>
  <si>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</si>
  <si>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</si>
  <si>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</si>
  <si>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</si>
  <si>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</si>
  <si>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</si>
  <si>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</si>
  <si>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</si>
  <si>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</si>
  <si>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</si>
  <si>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</si>
  <si>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</si>
  <si>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</si>
  <si>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</si>
  <si>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</si>
  <si>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</si>
  <si>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</si>
  <si>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</si>
  <si>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</si>
  <si>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</si>
  <si>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</si>
  <si>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</si>
  <si>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</si>
  <si>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</si>
  <si>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</si>
  <si>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</si>
  <si>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</si>
  <si>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</si>
  <si>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</si>
  <si>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</si>
  <si>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</si>
  <si>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</si>
  <si>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</si>
  <si>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</si>
  <si>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</si>
  <si>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</si>
  <si>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</si>
  <si>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</si>
  <si>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</si>
  <si>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</si>
  <si>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</si>
  <si>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</si>
  <si>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</si>
  <si>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</si>
  <si>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</si>
  <si>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</si>
  <si>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</si>
  <si>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</si>
  <si>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</si>
  <si>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</si>
  <si>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</si>
  <si>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</si>
  <si>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</si>
  <si>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</si>
  <si>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</si>
  <si>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</si>
  <si>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</si>
  <si>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</si>
  <si>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</si>
  <si>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</si>
  <si>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</si>
  <si>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</si>
  <si>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</si>
  <si>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</si>
  <si>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</si>
  <si>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</si>
  <si>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</si>
  <si>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</si>
  <si>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</si>
  <si>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</si>
  <si>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</si>
  <si>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</si>
  <si>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</si>
  <si>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</si>
  <si>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</si>
  <si>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</si>
  <si>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</si>
  <si>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</si>
  <si>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</si>
  <si>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</si>
  <si>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</si>
  <si>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</si>
  <si>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</si>
  <si>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</si>
  <si>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</si>
  <si>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</si>
  <si>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</si>
  <si>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</si>
  <si>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</si>
  <si>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</si>
  <si>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</si>
  <si>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</si>
  <si>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</si>
  <si>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</si>
  <si>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</si>
  <si>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</si>
  <si>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</si>
  <si>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</si>
  <si>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</si>
  <si>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</si>
  <si>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</si>
  <si>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</si>
  <si>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</si>
  <si>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</si>
  <si>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</si>
  <si>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</si>
  <si>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</si>
  <si>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</si>
  <si>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</si>
  <si>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</si>
  <si>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</si>
  <si>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</si>
  <si>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</si>
  <si>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</si>
  <si>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</si>
  <si>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</si>
  <si>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</si>
  <si>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</si>
  <si>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</si>
  <si>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</si>
  <si>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</si>
  <si>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</si>
  <si>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</si>
  <si>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</si>
  <si>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</si>
  <si>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</si>
  <si>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</si>
  <si>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</si>
  <si>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</si>
  <si>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</si>
  <si>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</si>
  <si>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</si>
  <si>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</si>
  <si>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</si>
  <si>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</si>
  <si>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</si>
  <si>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</si>
  <si>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</si>
  <si>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</si>
  <si>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</si>
  <si>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</si>
  <si>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</si>
  <si>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</si>
  <si>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</si>
  <si>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</si>
  <si>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</si>
  <si>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</si>
  <si>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</si>
  <si>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</si>
  <si>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</si>
  <si>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</si>
  <si>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</si>
  <si>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</si>
  <si>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</si>
  <si>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</si>
  <si>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</si>
  <si>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</si>
  <si>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</si>
  <si>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</si>
  <si>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</si>
  <si>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</si>
  <si>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</si>
  <si>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</si>
  <si>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</si>
  <si>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</si>
  <si>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</si>
  <si>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</si>
  <si>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</si>
  <si>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</si>
  <si>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</si>
  <si>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</si>
  <si>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</si>
  <si>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</si>
  <si>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</si>
  <si>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</si>
  <si>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</si>
  <si>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</si>
  <si>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</si>
  <si>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</si>
  <si>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</si>
  <si>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</si>
  <si>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</si>
  <si>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</si>
  <si>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</si>
  <si>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</si>
  <si>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</si>
  <si>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</si>
  <si>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</si>
  <si>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</si>
  <si>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</si>
  <si>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</si>
  <si>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</si>
  <si>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</si>
  <si>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</si>
  <si>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</si>
  <si>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</si>
  <si>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</si>
  <si>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</si>
  <si>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</si>
  <si>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</si>
  <si>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</si>
  <si>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</si>
  <si>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</si>
  <si>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</si>
  <si>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</si>
  <si>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</si>
  <si>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</si>
  <si>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</si>
  <si>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</si>
  <si>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</si>
  <si>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</si>
  <si>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</si>
  <si>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</si>
  <si>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</si>
  <si>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</si>
  <si>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</si>
  <si>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</si>
  <si>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</si>
  <si>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</si>
  <si>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</si>
  <si>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</si>
  <si>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</si>
  <si>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</si>
  <si>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</si>
  <si>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</si>
  <si>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</si>
  <si>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</si>
  <si>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</si>
  <si>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</si>
  <si>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</si>
  <si>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</si>
  <si>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</si>
  <si>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</si>
  <si>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</si>
  <si>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</si>
  <si>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</si>
  <si>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</si>
  <si>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</si>
  <si>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</si>
  <si>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</si>
  <si>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</si>
  <si>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</si>
  <si>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</si>
  <si>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</si>
  <si>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</si>
  <si>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</si>
  <si>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</si>
  <si>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</si>
  <si>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</si>
  <si>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</si>
  <si>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</si>
  <si>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</si>
  <si>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</si>
  <si>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</si>
  <si>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</si>
  <si>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</si>
  <si>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</si>
  <si>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</si>
  <si>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</si>
  <si>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</si>
  <si>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</si>
  <si>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</si>
  <si>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</si>
  <si>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</si>
  <si>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</si>
  <si>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</si>
  <si>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</si>
  <si>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</si>
  <si>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</si>
  <si>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</si>
  <si>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</si>
  <si>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</si>
  <si>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</si>
  <si>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</si>
  <si>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</si>
  <si>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</si>
  <si>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</si>
  <si>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</si>
  <si>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</si>
  <si>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</si>
  <si>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</si>
  <si>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</si>
  <si>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</si>
  <si>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</si>
  <si>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</si>
  <si>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</si>
  <si>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</si>
  <si>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</si>
  <si>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</si>
  <si>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</si>
  <si>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</si>
  <si>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</si>
  <si>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</si>
  <si>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</si>
  <si>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</si>
  <si>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</si>
  <si>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</si>
  <si>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</si>
  <si>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</si>
  <si>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</si>
  <si>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</si>
  <si>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</si>
  <si>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</si>
  <si>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</si>
  <si>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</si>
  <si>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</si>
  <si>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</si>
  <si>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</si>
  <si>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</si>
  <si>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</si>
  <si>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</si>
  <si>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</si>
  <si>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</si>
  <si>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</si>
  <si>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</si>
  <si>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</si>
  <si>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</si>
  <si>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</si>
  <si>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</si>
  <si>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</si>
  <si>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</si>
  <si>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</si>
  <si>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</si>
  <si>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</si>
  <si>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</si>
  <si>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</si>
  <si>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</si>
  <si>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</si>
  <si>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</si>
  <si>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</si>
  <si>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</si>
  <si>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</si>
  <si>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</si>
  <si>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</si>
  <si>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</si>
  <si>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</si>
  <si>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</si>
  <si>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</si>
  <si>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</si>
  <si>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</si>
  <si>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</si>
  <si>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</si>
  <si>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</si>
  <si>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</si>
  <si>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</si>
  <si>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</si>
  <si>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</si>
  <si>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</si>
  <si>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</si>
  <si>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</si>
  <si>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</si>
  <si>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</si>
  <si>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</si>
  <si>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</si>
  <si>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</si>
  <si>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</si>
  <si>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</si>
  <si>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</si>
  <si>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</si>
  <si>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</si>
  <si>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</si>
  <si>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</si>
  <si>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</si>
  <si>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</si>
  <si>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</si>
  <si>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</si>
  <si>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</si>
  <si>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</si>
  <si>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</si>
  <si>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</si>
  <si>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</si>
  <si>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</si>
  <si>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</si>
  <si>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</si>
  <si>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</si>
  <si>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</si>
  <si>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</si>
  <si>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</si>
  <si>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</si>
  <si>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</si>
  <si>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</si>
  <si>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</si>
  <si>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</si>
  <si>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</si>
  <si>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</si>
  <si>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</si>
  <si>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</si>
  <si>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</si>
  <si>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</si>
  <si>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</si>
  <si>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</si>
  <si>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</si>
  <si>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</si>
  <si>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</si>
  <si>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</si>
  <si>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</si>
  <si>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</si>
  <si>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</si>
  <si>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</si>
  <si>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</si>
  <si>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</si>
  <si>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</si>
  <si>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</si>
  <si>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</si>
  <si>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</si>
  <si>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</si>
  <si>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</si>
  <si>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</si>
  <si>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</si>
  <si>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</si>
  <si>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</si>
  <si>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</si>
  <si>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</si>
  <si>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</si>
  <si>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</si>
  <si>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</si>
  <si>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</si>
  <si>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</si>
  <si>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</si>
  <si>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</si>
  <si>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</si>
  <si>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</si>
  <si>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</si>
  <si>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</si>
  <si>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</si>
  <si>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</si>
  <si>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</si>
  <si>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</si>
  <si>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</si>
  <si>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</si>
  <si>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</si>
  <si>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</si>
  <si>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</si>
  <si>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</si>
  <si>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</si>
  <si>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</si>
  <si>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</si>
  <si>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</si>
  <si>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</si>
  <si>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</si>
  <si>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</si>
  <si>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</si>
  <si>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</si>
  <si>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</si>
  <si>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</si>
  <si>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</si>
  <si>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</si>
  <si>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</si>
  <si>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</si>
  <si>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</si>
  <si>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</si>
  <si>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</si>
  <si>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</si>
  <si>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</si>
  <si>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</si>
  <si>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</si>
  <si>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</si>
  <si>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</si>
  <si>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</si>
  <si>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</si>
  <si>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</si>
  <si>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</si>
  <si>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</si>
  <si>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</si>
  <si>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</si>
  <si>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</si>
  <si>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</si>
  <si>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</si>
  <si>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</si>
  <si>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</si>
  <si>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</si>
  <si>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</si>
  <si>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</si>
  <si>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</si>
  <si>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</si>
  <si>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</si>
  <si>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</si>
  <si>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</si>
  <si>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</si>
  <si>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</si>
  <si>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</si>
  <si>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</si>
  <si>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</si>
  <si>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</si>
  <si>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</si>
  <si>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</si>
  <si>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</si>
  <si>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</si>
  <si>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</si>
  <si>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</si>
  <si>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</si>
  <si>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</si>
  <si>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</si>
  <si>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</si>
  <si>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</si>
  <si>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</si>
  <si>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</si>
  <si>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</si>
  <si>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</si>
  <si>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</si>
  <si>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</si>
  <si>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</si>
  <si>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</si>
  <si>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</si>
  <si>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</si>
  <si>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</si>
  <si>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</si>
  <si>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</si>
  <si>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</si>
  <si>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</si>
  <si>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</si>
  <si>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</si>
  <si>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</si>
  <si>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</si>
  <si>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</si>
  <si>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</si>
  <si>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</si>
  <si>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</si>
  <si>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</si>
  <si>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</si>
  <si>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</si>
  <si>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</si>
  <si>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</si>
  <si>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</si>
  <si>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</si>
  <si>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</si>
  <si>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</si>
  <si>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</si>
  <si>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</si>
  <si>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</si>
  <si>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</si>
  <si>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</si>
  <si>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</si>
  <si>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</si>
  <si>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</si>
  <si>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</si>
  <si>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</si>
  <si>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</si>
  <si>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</si>
  <si>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</si>
  <si>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</si>
  <si>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</si>
  <si>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</si>
  <si>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</si>
  <si>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</si>
  <si>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</si>
  <si>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</si>
  <si>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</si>
  <si>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</si>
  <si>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</si>
  <si>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</si>
  <si>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</si>
  <si>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</si>
  <si>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</si>
  <si>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</si>
  <si>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</si>
  <si>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</si>
  <si>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</si>
  <si>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</si>
  <si>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</si>
  <si>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</si>
  <si>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</si>
  <si>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</si>
  <si>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</si>
  <si>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</si>
  <si>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</si>
  <si>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</si>
  <si>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</si>
  <si>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</si>
  <si>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</si>
  <si>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</si>
  <si>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</si>
  <si>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</si>
  <si>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</si>
  <si>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</si>
  <si>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</si>
  <si>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</si>
  <si>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</si>
  <si>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</si>
  <si>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</si>
  <si>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</si>
  <si>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</si>
  <si>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</si>
  <si>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</si>
  <si>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</si>
  <si>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</si>
  <si>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</si>
  <si>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</si>
  <si>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</si>
  <si>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</si>
  <si>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</si>
  <si>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</si>
  <si>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</si>
  <si>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</si>
  <si>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</si>
  <si>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</si>
  <si>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</si>
  <si>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</si>
  <si>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</si>
  <si>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</si>
  <si>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</si>
  <si>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</si>
  <si>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</si>
  <si>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</si>
  <si>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</si>
  <si>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</si>
  <si>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</si>
  <si>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</si>
  <si>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</si>
  <si>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</si>
  <si>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</si>
  <si>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</si>
  <si>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</si>
  <si>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</si>
  <si>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</si>
  <si>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</si>
  <si>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</si>
  <si>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</si>
  <si>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</si>
  <si>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</si>
  <si>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</si>
  <si>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</si>
  <si>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</si>
  <si>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</si>
  <si>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</si>
  <si>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</si>
  <si>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</si>
  <si>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</si>
  <si>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</si>
  <si>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</si>
  <si>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</si>
  <si>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</si>
  <si>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</si>
  <si>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</si>
  <si>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</si>
  <si>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</si>
  <si>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</si>
  <si>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</si>
  <si>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</si>
  <si>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</si>
  <si>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</si>
  <si>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</si>
  <si>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</si>
  <si>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</si>
  <si>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</si>
  <si>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</si>
  <si>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</si>
  <si>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</si>
  <si>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</si>
  <si>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</si>
  <si>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</si>
  <si>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</si>
  <si>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</si>
  <si>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</si>
  <si>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</si>
  <si>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</si>
  <si>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</si>
  <si>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</si>
  <si>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</si>
  <si>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</si>
  <si>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</si>
  <si>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</si>
  <si>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</si>
  <si>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</si>
  <si>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</si>
  <si>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</si>
  <si>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</si>
  <si>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</si>
  <si>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</si>
  <si>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</si>
  <si>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</si>
  <si>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</si>
  <si>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</si>
  <si>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</si>
  <si>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</si>
  <si>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</si>
  <si>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</si>
  <si>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</si>
  <si>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</si>
  <si>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</si>
  <si>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</si>
  <si>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</si>
  <si>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</si>
  <si>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</si>
  <si>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</si>
  <si>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</si>
  <si>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</si>
  <si>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</si>
  <si>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</si>
  <si>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</si>
  <si>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</si>
  <si>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</si>
  <si>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</si>
  <si>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</si>
  <si>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</si>
  <si>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</si>
  <si>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</si>
  <si>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</si>
  <si>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</si>
  <si>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</si>
  <si>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</si>
  <si>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</si>
  <si>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</si>
  <si>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</si>
  <si>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</si>
  <si>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</si>
  <si>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</si>
  <si>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</si>
  <si>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</si>
  <si>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</si>
  <si>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</si>
  <si>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</si>
  <si>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</si>
  <si>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</si>
  <si>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</si>
  <si>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</si>
  <si>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</si>
  <si>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</si>
  <si>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</si>
  <si>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</si>
  <si>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</si>
  <si>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</si>
  <si>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</si>
  <si>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</si>
  <si>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</si>
  <si>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</si>
  <si>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</si>
  <si>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</si>
  <si>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</si>
  <si>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</si>
  <si>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</si>
  <si>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</si>
  <si>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</si>
  <si>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</si>
  <si>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</si>
  <si>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</si>
  <si>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</si>
  <si>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</si>
  <si>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</si>
  <si>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</si>
  <si>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</si>
  <si>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</si>
  <si>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</si>
  <si>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</si>
  <si>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</si>
  <si>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</si>
  <si>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</si>
  <si>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</si>
  <si>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</si>
  <si>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</si>
  <si>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</si>
  <si>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</si>
  <si>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</si>
  <si>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</si>
  <si>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</si>
  <si>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</si>
  <si>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</si>
  <si>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</si>
  <si>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</si>
  <si>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</si>
  <si>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</si>
  <si>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</si>
  <si>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</si>
  <si>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</si>
  <si>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</si>
  <si>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</si>
  <si>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</si>
  <si>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</si>
  <si>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</si>
  <si>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</si>
  <si>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</si>
  <si>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</si>
  <si>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</si>
  <si>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</si>
  <si>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</si>
  <si>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</si>
  <si>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</si>
  <si>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</si>
  <si>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</si>
  <si>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</si>
  <si>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</si>
  <si>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</si>
  <si>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</si>
  <si>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</si>
  <si>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</si>
  <si>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</si>
  <si>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</si>
  <si>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</si>
  <si>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</si>
  <si>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</si>
  <si>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</si>
  <si>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</si>
  <si>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</si>
  <si>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</si>
  <si>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</si>
  <si>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</si>
  <si>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</si>
  <si>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</si>
  <si>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</si>
  <si>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</si>
  <si>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</si>
  <si>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</si>
  <si>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</si>
  <si>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</si>
  <si>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</si>
  <si>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</si>
  <si>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</si>
  <si>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</si>
  <si>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</si>
  <si>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</si>
  <si>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</si>
  <si>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</si>
  <si>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</si>
  <si>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</si>
  <si>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</si>
  <si>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</si>
  <si>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</si>
  <si>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</si>
  <si>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</si>
  <si>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</si>
  <si>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</si>
  <si>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</si>
  <si>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</si>
  <si>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</si>
  <si>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</si>
  <si>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</si>
  <si>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</si>
  <si>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</si>
  <si>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</si>
  <si>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</si>
  <si>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</si>
  <si>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</si>
  <si>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</si>
  <si>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</si>
  <si>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</si>
  <si>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</si>
  <si>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</si>
  <si>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</si>
  <si>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</si>
  <si>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</si>
  <si>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</si>
  <si>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</si>
  <si>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</si>
  <si>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</si>
  <si>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</si>
  <si>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</si>
  <si>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</si>
  <si>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</si>
  <si>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</si>
  <si>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</si>
  <si>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</si>
  <si>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</si>
  <si>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</si>
  <si>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</si>
  <si>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</si>
  <si>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</si>
  <si>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</si>
  <si>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</si>
  <si>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</si>
  <si>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</si>
  <si>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</si>
  <si>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</si>
  <si>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</si>
  <si>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</si>
  <si>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</si>
  <si>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</si>
  <si>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</si>
  <si>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</si>
  <si>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</si>
  <si>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</si>
  <si>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</si>
  <si>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</si>
  <si>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</si>
  <si>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</si>
  <si>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</si>
  <si>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</si>
  <si>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</si>
  <si>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</si>
  <si>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</si>
  <si>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</si>
  <si>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</si>
  <si>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</si>
  <si>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</si>
  <si>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</si>
  <si>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</si>
  <si>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</si>
  <si>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</si>
  <si>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</si>
  <si>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</si>
  <si>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</si>
  <si>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</si>
  <si>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</si>
  <si>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</si>
  <si>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</si>
  <si>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</si>
  <si>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</si>
  <si>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</si>
  <si>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</si>
  <si>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</si>
  <si>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</si>
  <si>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</si>
  <si>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</si>
  <si>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</si>
  <si>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</si>
  <si>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</si>
  <si>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</si>
  <si>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</si>
  <si>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</si>
  <si>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</si>
  <si>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</si>
  <si>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</si>
  <si>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</si>
  <si>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</si>
  <si>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</si>
  <si>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</si>
  <si>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</si>
  <si>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</si>
  <si>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</si>
  <si>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</si>
  <si>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</si>
  <si>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</si>
  <si>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</si>
  <si>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</si>
  <si>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</si>
  <si>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</si>
  <si>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</si>
  <si>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</si>
  <si>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</si>
  <si>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</si>
  <si>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</si>
  <si>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</si>
  <si>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</si>
  <si>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</si>
  <si>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</si>
  <si>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</si>
  <si>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</si>
  <si>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</si>
  <si>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</si>
  <si>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</si>
  <si>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</si>
  <si>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</si>
  <si>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</si>
  <si>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</si>
  <si>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</si>
  <si>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</si>
  <si>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</si>
  <si>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</si>
  <si>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</si>
  <si>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</si>
  <si>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</si>
  <si>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</si>
  <si>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</si>
  <si>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</si>
  <si>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</si>
  <si>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</si>
  <si>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</si>
  <si>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</si>
  <si>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</si>
  <si>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</si>
  <si>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</si>
  <si>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</si>
  <si>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</si>
  <si>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</si>
  <si>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</si>
  <si>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</si>
  <si>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</si>
  <si>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</si>
  <si>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</si>
  <si>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</si>
  <si>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</si>
  <si>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</si>
  <si>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</si>
  <si>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</si>
  <si>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</si>
  <si>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</si>
  <si>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</si>
  <si>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</si>
  <si>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</si>
  <si>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</si>
  <si>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</si>
  <si>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</si>
  <si>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</si>
  <si>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</si>
  <si>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</si>
  <si>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</si>
  <si>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</si>
  <si>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</si>
  <si>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</si>
  <si>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</si>
  <si>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</si>
  <si>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</si>
  <si>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</si>
  <si>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</si>
  <si>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</si>
  <si>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</si>
  <si>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</si>
  <si>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</si>
  <si>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</si>
  <si>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</si>
  <si>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</si>
  <si>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</si>
  <si>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</si>
  <si>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</si>
  <si>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</si>
  <si>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</si>
  <si>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</si>
  <si>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</si>
  <si>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</si>
  <si>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</si>
  <si>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</si>
  <si>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</si>
  <si>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</si>
  <si>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</si>
  <si>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</si>
  <si>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</si>
  <si>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</si>
  <si>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</si>
  <si>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</si>
  <si>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</si>
  <si>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</si>
  <si>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</si>
  <si>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</si>
  <si>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</si>
  <si>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</si>
  <si>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</si>
  <si>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</si>
  <si>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</si>
  <si>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</si>
  <si>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</si>
  <si>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</si>
  <si>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</si>
  <si>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</si>
  <si>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</si>
  <si>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</si>
  <si>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</si>
  <si>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</si>
  <si>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</si>
  <si>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</si>
  <si>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</si>
  <si>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</si>
  <si>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</si>
  <si>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</si>
  <si>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</si>
  <si>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</si>
  <si>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</si>
  <si>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</si>
  <si>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</si>
  <si>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</si>
  <si>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</si>
  <si>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</si>
  <si>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</si>
  <si>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</si>
  <si>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</si>
  <si>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</si>
  <si>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</si>
  <si>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</si>
  <si>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</si>
  <si>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</si>
  <si>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</si>
  <si>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</si>
  <si>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</si>
  <si>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</si>
  <si>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</si>
  <si>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</si>
  <si>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</si>
  <si>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</si>
  <si>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</si>
  <si>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</si>
  <si>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</si>
  <si>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</si>
  <si>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</si>
  <si>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</si>
  <si>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</si>
  <si>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</si>
  <si>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</si>
  <si>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</si>
  <si>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</si>
  <si>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</si>
  <si>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</si>
  <si>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</si>
  <si>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</si>
  <si>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</si>
  <si>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</si>
  <si>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</si>
  <si>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</si>
  <si>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</si>
  <si>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</si>
  <si>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</si>
  <si>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</si>
  <si>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</si>
  <si>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</si>
  <si>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</si>
  <si>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</si>
  <si>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</si>
  <si>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</si>
  <si>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</si>
  <si>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</si>
  <si>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</si>
  <si>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</si>
  <si>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</si>
  <si>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</si>
  <si>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</si>
  <si>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</si>
  <si>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</si>
  <si>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</si>
  <si>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</si>
  <si>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</si>
  <si>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</si>
  <si>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</si>
  <si>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</si>
  <si>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</si>
  <si>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</si>
  <si>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</si>
  <si>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</si>
  <si>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</si>
  <si>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</si>
  <si>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</si>
  <si>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</si>
  <si>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</si>
  <si>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</si>
  <si>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</si>
  <si>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</si>
  <si>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</si>
  <si>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</si>
  <si>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</si>
  <si>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</si>
  <si>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</si>
  <si>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</si>
  <si>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</si>
  <si>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</si>
  <si>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</si>
  <si>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</si>
  <si>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</si>
  <si>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</si>
  <si>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</si>
  <si>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</si>
  <si>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</si>
  <si>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</si>
  <si>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</si>
  <si>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</si>
  <si>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</si>
  <si>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</si>
  <si>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</si>
  <si>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</si>
  <si>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</si>
  <si>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</si>
  <si>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</si>
  <si>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</si>
  <si>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</si>
  <si>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</si>
  <si>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</si>
  <si>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</si>
  <si>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</si>
  <si>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</si>
  <si>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</si>
  <si>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</si>
  <si>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</si>
  <si>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</si>
  <si>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</si>
  <si>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</si>
  <si>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</si>
  <si>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</si>
  <si>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</si>
  <si>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</si>
  <si>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</si>
  <si>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</si>
  <si>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</si>
  <si>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</si>
  <si>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</si>
  <si>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</si>
  <si>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</si>
  <si>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</si>
  <si>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</si>
  <si>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</si>
  <si>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</si>
  <si>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</si>
  <si>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</si>
  <si>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</si>
  <si>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</si>
  <si>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</si>
  <si>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</si>
  <si>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</si>
  <si>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</si>
  <si>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</si>
  <si>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</si>
  <si>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</si>
  <si>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</si>
  <si>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</si>
  <si>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</si>
  <si>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</si>
  <si>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</si>
  <si>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</si>
  <si>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</si>
  <si>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</si>
  <si>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</si>
  <si>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</si>
  <si>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</si>
  <si>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</si>
  <si>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</si>
  <si>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</si>
  <si>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</si>
  <si>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</si>
  <si>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</si>
  <si>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</si>
  <si>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</si>
  <si>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</si>
  <si>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</si>
  <si>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</si>
  <si>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</si>
  <si>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</si>
  <si>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</si>
  <si>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</si>
  <si>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</si>
  <si>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</si>
  <si>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</si>
  <si>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</si>
  <si>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</si>
  <si>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</si>
  <si>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</si>
  <si>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</si>
  <si>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</si>
  <si>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</si>
  <si>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</si>
  <si>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</si>
  <si>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</si>
  <si>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</si>
  <si>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</si>
  <si>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</si>
  <si>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</si>
  <si>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</si>
  <si>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</si>
  <si>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</si>
  <si>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</si>
  <si>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</si>
  <si>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</si>
  <si>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</si>
  <si>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</si>
  <si>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</si>
  <si>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</si>
  <si>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</si>
  <si>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</si>
  <si>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</si>
  <si>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</si>
  <si>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</si>
  <si>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</si>
  <si>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</si>
  <si>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</si>
  <si>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</si>
  <si>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</si>
  <si>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</si>
  <si>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</si>
  <si>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</si>
  <si>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</si>
  <si>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</si>
  <si>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</si>
  <si>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</si>
  <si>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</si>
  <si>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</si>
  <si>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</si>
  <si>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</si>
  <si>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</si>
  <si>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</si>
  <si>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</si>
  <si>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</si>
  <si>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</si>
  <si>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</si>
  <si>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</si>
  <si>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</si>
  <si>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</si>
  <si>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</si>
  <si>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</si>
  <si>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</si>
  <si>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</si>
  <si>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</si>
  <si>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</si>
  <si>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</si>
  <si>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</si>
  <si>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</si>
  <si>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</si>
  <si>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</si>
  <si>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</si>
  <si>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</si>
  <si>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</si>
  <si>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</si>
  <si>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</si>
  <si>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</si>
  <si>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</si>
  <si>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</si>
  <si>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</si>
  <si>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</si>
  <si>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</si>
  <si>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</si>
  <si>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</si>
  <si>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</si>
  <si>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</si>
  <si>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</si>
  <si>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</si>
  <si>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</si>
  <si>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</si>
  <si>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</si>
  <si>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</si>
  <si>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</si>
  <si>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</si>
  <si>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</si>
  <si>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</si>
  <si>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</si>
  <si>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</si>
  <si>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</si>
  <si>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</si>
  <si>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</si>
  <si>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</si>
  <si>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</si>
  <si>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</si>
  <si>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</si>
  <si>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</si>
  <si>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</si>
  <si>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</si>
  <si>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</si>
  <si>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</si>
  <si>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</si>
  <si>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</si>
  <si>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</si>
  <si>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</si>
  <si>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</si>
  <si>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</si>
  <si>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</si>
  <si>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</si>
  <si>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</si>
  <si>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</si>
  <si>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</si>
  <si>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</si>
  <si>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</si>
  <si>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</si>
  <si>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</si>
  <si>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</si>
  <si>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</si>
  <si>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</si>
  <si>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</si>
  <si>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</si>
  <si>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</si>
  <si>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</si>
  <si>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</si>
  <si>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</si>
  <si>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</si>
  <si>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</si>
  <si>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</si>
  <si>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</si>
  <si>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</si>
  <si>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</si>
  <si>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</si>
  <si>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</si>
  <si>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</si>
  <si>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</si>
  <si>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</si>
  <si>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</si>
  <si>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</si>
  <si>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</si>
  <si>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</si>
  <si>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</si>
  <si>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</si>
  <si>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</si>
  <si>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</si>
  <si>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</si>
  <si>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</si>
  <si>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</si>
  <si>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</si>
  <si>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</si>
  <si>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</si>
  <si>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</si>
  <si>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</si>
  <si>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</si>
  <si>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</si>
  <si>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</si>
  <si>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</si>
  <si>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</si>
  <si>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</si>
  <si>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</si>
  <si>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</si>
  <si>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</si>
  <si>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</si>
  <si>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</si>
  <si>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</si>
  <si>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</si>
  <si>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</si>
  <si>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</si>
  <si>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</si>
  <si>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</si>
  <si>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</si>
  <si>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</si>
  <si>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</si>
  <si>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</si>
  <si>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</si>
  <si>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</si>
  <si>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</si>
  <si>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</si>
  <si>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</si>
  <si>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</si>
  <si>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</si>
  <si>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</si>
  <si>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</si>
  <si>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</si>
  <si>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</si>
  <si>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</si>
  <si>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</si>
  <si>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</si>
  <si>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</si>
  <si>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</si>
  <si>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</si>
  <si>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</si>
  <si>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</si>
  <si>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</si>
  <si>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</si>
  <si>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</si>
  <si>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</si>
  <si>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</si>
  <si>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</si>
  <si>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</si>
  <si>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</si>
  <si>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</si>
  <si>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</si>
  <si>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</si>
  <si>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</si>
  <si>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</si>
  <si>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</si>
  <si>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</si>
  <si>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</si>
  <si>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</si>
  <si>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</si>
  <si>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</si>
  <si>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</si>
  <si>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</si>
  <si>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</si>
  <si>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</si>
  <si>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</si>
  <si>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</si>
  <si>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</si>
  <si>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</si>
  <si>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</si>
  <si>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</si>
  <si>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</si>
  <si>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</si>
  <si>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</si>
  <si>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</si>
  <si>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</si>
  <si>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</si>
  <si>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</si>
  <si>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</si>
  <si>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</si>
  <si>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</si>
  <si>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</si>
  <si>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</si>
  <si>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</si>
  <si>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</si>
  <si>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</si>
  <si>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</si>
  <si>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</si>
  <si>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</si>
  <si>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</si>
  <si>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</si>
  <si>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</si>
  <si>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</si>
  <si>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</si>
  <si>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</si>
  <si>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</si>
  <si>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</si>
  <si>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</si>
  <si>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</si>
  <si>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</si>
  <si>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</si>
  <si>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</si>
  <si>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</si>
  <si>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</si>
  <si>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</si>
  <si>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</si>
  <si>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</si>
  <si>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</si>
  <si>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</si>
  <si>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</si>
  <si>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</si>
  <si>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</si>
  <si>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</si>
  <si>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</si>
  <si>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</si>
  <si>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</si>
  <si>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</si>
  <si>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</si>
  <si>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</si>
  <si>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</si>
  <si>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</si>
  <si>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</si>
  <si>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</si>
  <si>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</si>
  <si>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</si>
  <si>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</si>
  <si>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</si>
  <si>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</si>
  <si>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</si>
  <si>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</si>
  <si>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</si>
  <si>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</si>
  <si>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</si>
  <si>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</si>
  <si>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</si>
  <si>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</si>
  <si>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</si>
  <si>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</si>
  <si>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</si>
  <si>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</si>
  <si>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</si>
  <si>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</si>
  <si>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</si>
  <si>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</si>
  <si>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</si>
  <si>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</si>
  <si>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</si>
  <si>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</si>
  <si>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</si>
  <si>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</si>
  <si>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</si>
  <si>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</si>
  <si>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</si>
  <si>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</si>
  <si>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</si>
  <si>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</si>
  <si>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</si>
  <si>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</si>
  <si>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</si>
  <si>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</si>
  <si>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</si>
  <si>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</si>
  <si>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</si>
  <si>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</si>
  <si>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</si>
  <si>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</si>
  <si>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</si>
  <si>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</si>
  <si>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</si>
  <si>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</si>
  <si>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</si>
  <si>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</si>
  <si>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</si>
  <si>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</si>
  <si>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</si>
  <si>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</si>
  <si>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</si>
  <si>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</si>
  <si>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</si>
  <si>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</si>
  <si>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</si>
  <si>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</si>
  <si>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</si>
  <si>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</si>
  <si>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</si>
  <si>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</si>
  <si>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</si>
  <si>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</si>
  <si>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</si>
  <si>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</si>
  <si>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</si>
  <si>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</si>
  <si>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</si>
  <si>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</si>
  <si>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</si>
  <si>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</si>
  <si>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</si>
  <si>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</si>
  <si>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</si>
  <si>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</si>
  <si>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</si>
  <si>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</si>
  <si>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</si>
  <si>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</si>
  <si>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</si>
  <si>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</si>
  <si>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</si>
  <si>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</si>
  <si>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</si>
  <si>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</si>
  <si>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</si>
  <si>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</si>
  <si>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</si>
  <si>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</si>
  <si>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</si>
  <si>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</si>
  <si>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</si>
  <si>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</si>
  <si>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</si>
  <si>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</si>
  <si>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</si>
  <si>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</si>
  <si>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</si>
  <si>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</si>
  <si>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</si>
  <si>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</si>
  <si>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</si>
  <si>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</si>
  <si>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</si>
  <si>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</si>
  <si>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</si>
  <si>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</si>
  <si>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</si>
  <si>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</si>
  <si>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</si>
  <si>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</si>
  <si>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</si>
  <si>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</si>
  <si>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</si>
  <si>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</si>
  <si>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</si>
  <si>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</si>
  <si>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</si>
  <si>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</si>
  <si>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</si>
  <si>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</si>
  <si>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</si>
  <si>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</si>
  <si>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</si>
  <si>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</si>
  <si>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</si>
  <si>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</si>
  <si>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</si>
  <si>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</si>
  <si>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</si>
  <si>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</si>
  <si>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</si>
  <si>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</si>
  <si>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</si>
  <si>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</si>
  <si>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</si>
  <si>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</si>
  <si>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</si>
  <si>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</si>
  <si>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</si>
  <si>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</si>
  <si>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</si>
  <si>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</si>
  <si>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</si>
  <si>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</si>
  <si>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</si>
  <si>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</si>
  <si>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</si>
  <si>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</si>
  <si>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</si>
  <si>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</si>
  <si>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</si>
  <si>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</si>
  <si>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</si>
  <si>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</si>
  <si>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</si>
  <si>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</si>
  <si>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</si>
  <si>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</si>
  <si>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</si>
  <si>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</si>
  <si>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</si>
  <si>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</si>
  <si>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</si>
  <si>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</si>
  <si>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</si>
  <si>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</si>
  <si>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</si>
  <si>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</si>
  <si>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</si>
  <si>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</si>
  <si>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</si>
  <si>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</si>
  <si>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</si>
  <si>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</si>
  <si>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</si>
  <si>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</si>
  <si>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</si>
  <si>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</si>
  <si>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</si>
  <si>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</si>
  <si>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</si>
  <si>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</si>
  <si>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</si>
  <si>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</si>
  <si>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</si>
  <si>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</si>
  <si>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</si>
  <si>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</si>
  <si>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</si>
  <si>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</si>
  <si>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</si>
  <si>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</si>
  <si>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</si>
  <si>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</si>
  <si>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</si>
  <si>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</si>
  <si>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</si>
  <si>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</si>
  <si>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</si>
  <si>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</si>
  <si>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</si>
  <si>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</si>
  <si>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</si>
  <si>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</si>
  <si>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</si>
  <si>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</si>
  <si>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</si>
  <si>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</si>
  <si>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</si>
  <si>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</si>
  <si>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</si>
  <si>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</si>
  <si>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</si>
  <si>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</si>
  <si>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</si>
  <si>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</si>
  <si>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</si>
  <si>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</si>
  <si>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</si>
  <si>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</si>
  <si>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</si>
  <si>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</si>
  <si>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</si>
  <si>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</si>
  <si>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</si>
  <si>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</si>
  <si>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</si>
  <si>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</si>
  <si>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</si>
  <si>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</si>
  <si>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</si>
  <si>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</si>
  <si>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</si>
  <si>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</si>
  <si>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</si>
  <si>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</si>
  <si>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</si>
  <si>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</si>
  <si>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</si>
  <si>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</si>
  <si>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</si>
  <si>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</si>
  <si>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</si>
  <si>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</si>
  <si>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</si>
  <si>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</si>
  <si>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</si>
  <si>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</si>
  <si>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</si>
  <si>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</si>
  <si>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</si>
  <si>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</si>
  <si>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</si>
  <si>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</si>
  <si>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</si>
  <si>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</si>
  <si>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</si>
  <si>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</si>
  <si>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</si>
  <si>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</si>
  <si>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</si>
  <si>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</si>
  <si>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</si>
  <si>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</si>
  <si>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</si>
  <si>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</si>
  <si>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</si>
  <si>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</si>
  <si>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</si>
  <si>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</si>
  <si>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</si>
  <si>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</si>
  <si>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</si>
  <si>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</si>
  <si>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</si>
  <si>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</si>
  <si>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</si>
  <si>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</si>
  <si>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</si>
  <si>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</si>
  <si>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</si>
  <si>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</si>
  <si>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</si>
  <si>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</si>
  <si>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</si>
  <si>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</si>
  <si>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</si>
  <si>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</si>
  <si>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</si>
  <si>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</si>
  <si>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</si>
  <si>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</si>
  <si>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</si>
  <si>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</si>
  <si>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</si>
  <si>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</si>
  <si>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</si>
  <si>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</si>
  <si>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</si>
  <si>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</si>
  <si>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</si>
  <si>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</si>
  <si>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</si>
  <si>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</si>
  <si>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</si>
  <si>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</si>
  <si>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</si>
  <si>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</si>
  <si>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</si>
  <si>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</si>
  <si>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</si>
  <si>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</si>
  <si>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</si>
  <si>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</si>
  <si>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</si>
  <si>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</si>
  <si>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</si>
  <si>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</si>
  <si>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</si>
  <si>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</si>
  <si>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</si>
  <si>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</si>
  <si>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</si>
  <si>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</si>
  <si>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</si>
  <si>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</si>
  <si>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</si>
  <si>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</si>
  <si>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</si>
  <si>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</si>
  <si>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</si>
  <si>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</si>
  <si>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</si>
  <si>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</si>
  <si>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</si>
  <si>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</si>
  <si>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</si>
  <si>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</si>
  <si>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</si>
  <si>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</si>
  <si>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</si>
  <si>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</si>
  <si>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</si>
  <si>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</si>
  <si>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</si>
  <si>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</si>
  <si>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</si>
  <si>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</si>
  <si>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</si>
  <si>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</si>
  <si>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</si>
  <si>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</si>
  <si>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</si>
  <si>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</si>
  <si>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</si>
  <si>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</si>
  <si>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</si>
  <si>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</si>
  <si>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</si>
  <si>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</si>
  <si>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</si>
  <si>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</si>
  <si>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</si>
  <si>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</si>
  <si>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</si>
  <si>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</si>
  <si>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</si>
  <si>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</si>
  <si>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</si>
  <si>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</si>
  <si>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</si>
  <si>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</si>
  <si>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</si>
  <si>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</si>
  <si>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</si>
  <si>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</si>
  <si>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</si>
  <si>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</si>
  <si>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</si>
  <si>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</si>
  <si>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</si>
  <si>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</si>
  <si>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</si>
  <si>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</si>
  <si>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</si>
  <si>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</si>
  <si>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</si>
  <si>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</si>
  <si>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</si>
  <si>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</si>
  <si>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</si>
  <si>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</si>
  <si>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</si>
  <si>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</si>
  <si>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</si>
  <si>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</si>
  <si>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</si>
  <si>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</si>
  <si>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</si>
  <si>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</si>
  <si>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</si>
  <si>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</si>
  <si>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</si>
  <si>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</si>
  <si>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</si>
  <si>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</si>
  <si>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</si>
  <si>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</si>
  <si>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</si>
  <si>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</si>
  <si>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</si>
  <si>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</si>
  <si>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</si>
  <si>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</si>
  <si>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</si>
  <si>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</si>
  <si>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</si>
  <si>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</si>
  <si>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</si>
  <si>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</si>
  <si>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</si>
  <si>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</si>
  <si>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</si>
  <si>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</si>
  <si>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</si>
  <si>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</si>
  <si>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</si>
  <si>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</si>
  <si>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</si>
  <si>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</si>
  <si>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</si>
  <si>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</si>
  <si>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</si>
  <si>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</si>
  <si>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</si>
  <si>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</si>
  <si>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</si>
  <si>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</si>
  <si>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</si>
  <si>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</si>
  <si>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</si>
  <si>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</si>
  <si>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</si>
  <si>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</si>
  <si>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</si>
  <si>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</si>
  <si>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</si>
  <si>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</si>
  <si>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</si>
  <si>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</si>
  <si>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</si>
  <si>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</si>
  <si>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</si>
  <si>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</si>
  <si>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</si>
  <si>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</si>
  <si>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</si>
  <si>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</si>
  <si>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</si>
  <si>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</si>
  <si>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</si>
  <si>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</si>
  <si>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</si>
  <si>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</si>
  <si>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</si>
  <si>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</si>
  <si>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</si>
  <si>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</si>
  <si>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</si>
  <si>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</si>
  <si>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</si>
  <si>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</si>
  <si>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</si>
  <si>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</si>
  <si>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</si>
  <si>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</si>
  <si>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</si>
  <si>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</si>
  <si>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</si>
  <si>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</si>
  <si>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</si>
  <si>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</si>
  <si>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</si>
  <si>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</si>
  <si>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</si>
  <si>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</si>
  <si>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</si>
  <si>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</si>
  <si>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</si>
  <si>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</si>
  <si>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</si>
  <si>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</si>
  <si>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</si>
  <si>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</si>
  <si>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</si>
  <si>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</si>
  <si>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</si>
  <si>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</si>
  <si>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</si>
  <si>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</si>
  <si>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</si>
  <si>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</si>
  <si>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</si>
  <si>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</si>
  <si>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</si>
  <si>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</si>
  <si>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</si>
  <si>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</si>
  <si>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</si>
  <si>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</si>
  <si>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</si>
  <si>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</si>
  <si>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</si>
  <si>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</si>
  <si>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</si>
  <si>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</si>
  <si>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</si>
  <si>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</si>
  <si>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</si>
  <si>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</si>
  <si>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</si>
  <si>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</si>
  <si>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</si>
  <si>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</si>
  <si>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</si>
  <si>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</si>
  <si>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</si>
  <si>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</si>
  <si>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</si>
  <si>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</si>
  <si>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</si>
  <si>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</si>
  <si>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</si>
  <si>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</si>
  <si>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</si>
  <si>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</si>
  <si>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</si>
  <si>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</si>
  <si>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</si>
  <si>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</si>
  <si>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</si>
  <si>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</si>
  <si>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</si>
  <si>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</si>
  <si>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</si>
  <si>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</si>
  <si>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</si>
  <si>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</si>
  <si>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</si>
  <si>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</si>
  <si>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</si>
  <si>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</si>
  <si>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</si>
  <si>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</si>
  <si>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</si>
  <si>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</si>
  <si>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</si>
  <si>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</si>
  <si>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</si>
  <si>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</si>
  <si>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</si>
  <si>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</si>
  <si>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</si>
  <si>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</si>
  <si>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</si>
  <si>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</si>
  <si>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</si>
  <si>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</si>
  <si>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</si>
  <si>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</si>
  <si>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</si>
  <si>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</si>
  <si>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</si>
  <si>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</si>
  <si>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</si>
  <si>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</si>
  <si>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</si>
  <si>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</si>
  <si>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</si>
  <si>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</si>
  <si>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</si>
  <si>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</si>
  <si>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</si>
  <si>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</si>
  <si>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</si>
  <si>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</si>
  <si>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</si>
  <si>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</si>
  <si>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</si>
  <si>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</si>
  <si>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</si>
  <si>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</si>
  <si>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</si>
  <si>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</si>
  <si>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</si>
  <si>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</si>
  <si>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</si>
  <si>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</si>
  <si>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</si>
  <si>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</si>
  <si>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</si>
  <si>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</si>
  <si>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</si>
  <si>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</si>
  <si>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</si>
  <si>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</si>
  <si>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</si>
  <si>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</si>
  <si>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</si>
  <si>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</si>
  <si>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</si>
  <si>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</si>
  <si>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</si>
  <si>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</si>
  <si>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</si>
  <si>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</si>
  <si>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</si>
  <si>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</si>
  <si>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</si>
  <si>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</si>
  <si>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</si>
  <si>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</si>
  <si>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</si>
  <si>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</si>
  <si>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</si>
  <si>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</si>
  <si>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</si>
  <si>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</si>
  <si>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</si>
  <si>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</si>
  <si>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</si>
  <si>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</si>
  <si>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</si>
  <si>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</si>
  <si>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</si>
  <si>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</si>
  <si>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</si>
  <si>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</si>
  <si>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</si>
  <si>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</si>
  <si>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</si>
  <si>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</si>
  <si>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</si>
  <si>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</si>
  <si>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</si>
  <si>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</si>
  <si>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</si>
  <si>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</si>
  <si>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</si>
  <si>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</si>
  <si>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</si>
  <si>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</si>
  <si>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</si>
  <si>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</si>
  <si>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</si>
  <si>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</si>
  <si>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</si>
  <si>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</si>
  <si>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</si>
  <si>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</si>
  <si>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</si>
  <si>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</si>
  <si>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</si>
  <si>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</si>
  <si>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</si>
  <si>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</si>
  <si>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</si>
  <si>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</si>
  <si>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</si>
  <si>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</si>
  <si>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</si>
  <si>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</si>
  <si>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</si>
  <si>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</si>
  <si>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</si>
  <si>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</si>
  <si>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</si>
  <si>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</si>
  <si>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</si>
  <si>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</si>
  <si>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</si>
  <si>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</si>
  <si>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</si>
  <si>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</si>
  <si>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</si>
  <si>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</si>
  <si>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</si>
  <si>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</si>
  <si>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</si>
  <si>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</si>
  <si>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</si>
  <si>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</si>
  <si>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</si>
  <si>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</si>
  <si>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</si>
  <si>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</si>
  <si>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</si>
  <si>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</si>
  <si>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</si>
  <si>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</si>
  <si>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</si>
  <si>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</si>
  <si>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</si>
  <si>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</si>
  <si>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</si>
  <si>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</si>
  <si>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</si>
  <si>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</si>
  <si>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</si>
  <si>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</si>
  <si>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</si>
  <si>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</si>
  <si>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</si>
  <si>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</si>
  <si>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</si>
  <si>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</si>
  <si>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</si>
  <si>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</si>
  <si>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</si>
  <si>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</si>
  <si>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</si>
  <si>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</si>
  <si>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</si>
  <si>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</si>
  <si>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</si>
  <si>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</si>
  <si>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</si>
  <si>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</si>
  <si>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</si>
  <si>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</si>
  <si>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</si>
  <si>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</si>
  <si>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</si>
  <si>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</si>
  <si>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</si>
  <si>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</si>
  <si>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</si>
  <si>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</si>
  <si>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</si>
  <si>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</si>
  <si>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</si>
  <si>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</si>
  <si>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</si>
  <si>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</si>
  <si>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</si>
  <si>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</si>
  <si>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</si>
  <si>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</si>
  <si>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</si>
  <si>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</si>
  <si>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</si>
  <si>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</si>
  <si>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</si>
  <si>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</si>
  <si>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</si>
  <si>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</si>
  <si>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</si>
  <si>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</si>
  <si>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</si>
  <si>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</si>
  <si>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</si>
  <si>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</si>
  <si>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</si>
  <si>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</si>
  <si>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</si>
  <si>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</si>
  <si>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</si>
  <si>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</si>
  <si>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</si>
  <si>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</si>
  <si>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</si>
  <si>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</si>
  <si>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</si>
  <si>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</si>
  <si>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</si>
  <si>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</si>
  <si>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</si>
  <si>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</si>
  <si>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</si>
  <si>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</si>
  <si>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</si>
  <si>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</si>
  <si>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</si>
  <si>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</si>
  <si>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</si>
  <si>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</si>
  <si>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</si>
  <si>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</si>
  <si>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</si>
  <si>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</si>
  <si>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</si>
  <si>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</si>
  <si>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</si>
  <si>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</si>
  <si>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</si>
  <si>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</si>
  <si>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</si>
  <si>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</si>
  <si>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</si>
  <si>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</si>
  <si>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</si>
  <si>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</si>
  <si>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</si>
  <si>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</si>
  <si>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</si>
  <si>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</si>
  <si>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</si>
  <si>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</si>
  <si>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</si>
  <si>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</si>
  <si>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</si>
  <si>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</si>
  <si>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</si>
  <si>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</si>
  <si>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</si>
  <si>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</si>
  <si>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</si>
  <si>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</si>
  <si>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</si>
  <si>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</si>
  <si>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</si>
  <si>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</si>
  <si>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</si>
  <si>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</si>
  <si>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</si>
  <si>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</si>
  <si>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</si>
  <si>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</si>
  <si>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</si>
  <si>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</si>
  <si>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</si>
  <si>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</si>
  <si>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</si>
  <si>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</si>
  <si>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</si>
  <si>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</si>
  <si>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</si>
  <si>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</si>
  <si>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</si>
  <si>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</si>
  <si>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</si>
  <si>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</si>
  <si>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</si>
  <si>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</si>
  <si>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</si>
  <si>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</si>
  <si>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</si>
  <si>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</si>
  <si>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</si>
  <si>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</si>
  <si>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</si>
  <si>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</si>
  <si>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</si>
  <si>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</si>
  <si>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</si>
  <si>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</si>
  <si>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</si>
  <si>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</si>
  <si>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</si>
  <si>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</si>
  <si>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</si>
  <si>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</si>
  <si>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</si>
  <si>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</si>
  <si>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</si>
  <si>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</si>
  <si>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</si>
  <si>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</si>
  <si>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</si>
  <si>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</si>
  <si>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</si>
  <si>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</si>
  <si>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</si>
  <si>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</si>
  <si>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</si>
  <si>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</si>
  <si>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</si>
  <si>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</si>
  <si>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</si>
  <si>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</si>
  <si>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</si>
  <si>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</si>
  <si>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</si>
  <si>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</si>
  <si>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</si>
  <si>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</si>
  <si>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</si>
  <si>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</si>
  <si>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</si>
  <si>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</si>
  <si>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</si>
  <si>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</si>
  <si>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</si>
  <si>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</si>
  <si>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</si>
  <si>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</si>
  <si>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</si>
  <si>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</si>
  <si>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</si>
  <si>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</si>
  <si>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</si>
  <si>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</si>
  <si>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</si>
  <si>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</si>
  <si>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</si>
  <si>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</si>
  <si>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</si>
  <si>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</si>
  <si>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</si>
  <si>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</si>
  <si>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</si>
  <si>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</si>
  <si>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</si>
  <si>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</si>
  <si>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</si>
  <si>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</si>
  <si>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</si>
  <si>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</si>
  <si>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</si>
  <si>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</si>
  <si>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</si>
  <si>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</si>
  <si>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</si>
  <si>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</si>
  <si>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</si>
  <si>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</si>
  <si>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</si>
  <si>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</si>
  <si>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</si>
  <si>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</si>
  <si>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</si>
  <si>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</si>
  <si>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</si>
  <si>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</si>
  <si>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</si>
  <si>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</si>
  <si>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</si>
  <si>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</si>
  <si>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</si>
  <si>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</si>
  <si>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</si>
  <si>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</si>
  <si>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</si>
  <si>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</si>
  <si>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</si>
  <si>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</si>
  <si>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</si>
  <si>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</si>
  <si>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</si>
  <si>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</si>
  <si>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</si>
  <si>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</si>
  <si>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</si>
  <si>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</si>
  <si>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</si>
  <si>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</si>
  <si>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</si>
  <si>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</si>
  <si>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</si>
  <si>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</si>
  <si>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</si>
  <si>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</si>
  <si>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</si>
  <si>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</si>
  <si>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</si>
  <si>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</si>
  <si>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</si>
  <si>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</si>
  <si>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</si>
  <si>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</si>
  <si>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</si>
  <si>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</si>
  <si>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</si>
  <si>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</si>
  <si>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</si>
  <si>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</si>
  <si>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</si>
  <si>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</si>
  <si>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</si>
  <si>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</si>
  <si>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</si>
  <si>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</si>
  <si>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</si>
  <si>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</si>
  <si>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</si>
  <si>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</si>
  <si>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</si>
  <si>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</si>
  <si>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</si>
  <si>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</si>
  <si>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</si>
  <si>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</si>
  <si>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</si>
  <si>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</si>
  <si>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</si>
  <si>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</si>
  <si>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</si>
  <si>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</si>
  <si>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</si>
  <si>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</si>
  <si>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</si>
  <si>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</si>
  <si>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</si>
  <si>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</si>
  <si>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</si>
  <si>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</si>
  <si>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</si>
  <si>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</si>
  <si>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</si>
  <si>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</si>
  <si>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</si>
  <si>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</si>
  <si>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</si>
  <si>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</si>
  <si>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</si>
  <si>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</si>
  <si>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</si>
  <si>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</si>
  <si>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</si>
  <si>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</si>
  <si>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</si>
  <si>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</si>
  <si>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</si>
  <si>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</si>
  <si>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</si>
  <si>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</si>
  <si>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</si>
  <si>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</si>
  <si>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</si>
  <si>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</si>
  <si>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</si>
  <si>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</si>
  <si>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</si>
  <si>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</si>
  <si>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</si>
  <si>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</si>
  <si>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</si>
  <si>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</si>
  <si>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</si>
  <si>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</si>
  <si>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</si>
  <si>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</si>
  <si>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</si>
  <si>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</si>
  <si>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</si>
  <si>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</si>
  <si>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</si>
  <si>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</si>
  <si>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</si>
  <si>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</si>
  <si>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</si>
  <si>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</si>
  <si>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</si>
  <si>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</si>
  <si>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</si>
  <si>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</si>
  <si>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</si>
  <si>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</si>
  <si>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</si>
  <si>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</si>
  <si>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</si>
  <si>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</si>
  <si>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</si>
  <si>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</si>
  <si>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</si>
  <si>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</si>
  <si>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</si>
  <si>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</si>
  <si>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</si>
  <si>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</si>
  <si>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</si>
  <si>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</si>
  <si>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</si>
  <si>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</si>
  <si>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</si>
  <si>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</si>
  <si>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</si>
  <si>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</si>
  <si>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</si>
  <si>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</si>
  <si>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</si>
  <si>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</si>
  <si>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</si>
  <si>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</si>
  <si>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</si>
  <si>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</si>
  <si>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</si>
  <si>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</si>
  <si>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</si>
  <si>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</si>
  <si>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</si>
  <si>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</si>
  <si>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</si>
  <si>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</si>
  <si>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</si>
  <si>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</si>
  <si>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</si>
  <si>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</si>
  <si>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</si>
  <si>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</si>
  <si>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</si>
  <si>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</si>
  <si>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</si>
  <si>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</si>
  <si>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</si>
  <si>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</si>
  <si>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</si>
  <si>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</si>
  <si>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</si>
  <si>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</si>
  <si>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</si>
  <si>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</si>
  <si>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</si>
  <si>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</si>
  <si>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</si>
  <si>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</si>
  <si>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</si>
  <si>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</si>
  <si>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</si>
  <si>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</si>
  <si>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</si>
  <si>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</si>
  <si>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</si>
  <si>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</si>
  <si>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</si>
  <si>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</si>
  <si>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</si>
  <si>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</si>
  <si>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</si>
  <si>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</si>
  <si>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</si>
  <si>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</si>
  <si>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</si>
  <si>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</si>
  <si>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</si>
  <si>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</si>
  <si>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</si>
  <si>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</si>
  <si>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</si>
  <si>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</si>
  <si>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</si>
  <si>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</si>
  <si>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</si>
  <si>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</si>
  <si>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</si>
  <si>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</si>
  <si>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</si>
  <si>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</si>
  <si>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</si>
  <si>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</si>
  <si>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</si>
  <si>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</si>
  <si>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</si>
  <si>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</si>
  <si>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</si>
  <si>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</si>
  <si>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</si>
  <si>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</si>
  <si>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</si>
  <si>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</si>
  <si>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</si>
  <si>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</si>
  <si>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</si>
  <si>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</si>
  <si>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</si>
  <si>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</si>
  <si>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</si>
  <si>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</si>
  <si>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</si>
  <si>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</si>
  <si>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</si>
  <si>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</si>
  <si>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</si>
  <si>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</si>
  <si>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</si>
  <si>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</si>
  <si>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</si>
  <si>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</si>
  <si>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</si>
  <si>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</si>
  <si>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</si>
  <si>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</si>
  <si>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</si>
  <si>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</si>
  <si>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</si>
  <si>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</si>
  <si>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</si>
  <si>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</si>
  <si>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</si>
  <si>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</si>
  <si>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</si>
  <si>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</si>
  <si>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</si>
  <si>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</si>
  <si>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</si>
  <si>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</si>
  <si>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</si>
  <si>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</si>
  <si>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</si>
  <si>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</si>
  <si>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</si>
  <si>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</si>
  <si>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</si>
  <si>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</si>
  <si>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</si>
  <si>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</si>
  <si>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</si>
  <si>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</si>
  <si>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</si>
  <si>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</si>
  <si>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</si>
  <si>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</si>
  <si>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</si>
  <si>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</si>
  <si>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</si>
  <si>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</si>
  <si>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</si>
  <si>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</si>
  <si>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</si>
  <si>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</si>
  <si>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</si>
  <si>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</si>
  <si>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</si>
  <si>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</si>
  <si>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</si>
  <si>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</si>
  <si>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</si>
  <si>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</si>
  <si>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</si>
  <si>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</si>
  <si>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</si>
  <si>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</si>
  <si>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</si>
  <si>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</si>
  <si>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</si>
  <si>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</si>
  <si>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</si>
  <si>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</si>
  <si>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</si>
  <si>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</si>
  <si>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</si>
  <si>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</si>
  <si>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</si>
  <si>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</si>
  <si>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</si>
  <si>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</si>
  <si>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</si>
  <si>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</si>
  <si>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</si>
  <si>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</si>
  <si>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</si>
  <si>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</si>
  <si>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</si>
  <si>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</si>
  <si>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</si>
  <si>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</si>
  <si>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</si>
  <si>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</si>
  <si>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</si>
  <si>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</si>
  <si>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</si>
  <si>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</si>
  <si>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</si>
  <si>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</si>
  <si>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</si>
  <si>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</si>
  <si>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</si>
  <si>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</si>
  <si>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</si>
  <si>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</si>
  <si>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</si>
  <si>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</si>
  <si>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</si>
  <si>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</si>
  <si>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</si>
  <si>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</si>
  <si>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</si>
  <si>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</si>
  <si>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</si>
  <si>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</si>
  <si>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</si>
  <si>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</si>
  <si>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</si>
  <si>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</si>
  <si>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</si>
  <si>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</si>
  <si>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</si>
  <si>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</si>
  <si>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</si>
  <si>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</si>
  <si>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</si>
  <si>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</si>
  <si>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</si>
  <si>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</si>
  <si>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</si>
  <si>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</si>
  <si>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</si>
  <si>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</si>
  <si>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</si>
  <si>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</si>
  <si>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</si>
  <si>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</si>
  <si>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</si>
  <si>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</si>
  <si>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</si>
  <si>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</si>
  <si>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</si>
  <si>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</si>
  <si>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</si>
  <si>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</si>
  <si>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</si>
  <si>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</si>
  <si>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</si>
  <si>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</si>
  <si>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</si>
  <si>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</si>
  <si>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</si>
  <si>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</si>
  <si>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</si>
  <si>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</si>
  <si>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</si>
  <si>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</si>
  <si>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</si>
  <si>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</si>
  <si>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</si>
  <si>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</si>
  <si>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</si>
  <si>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</si>
  <si>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</si>
  <si>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</si>
  <si>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</si>
  <si>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</si>
  <si>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</si>
  <si>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</si>
  <si>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</si>
  <si>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</si>
  <si>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</si>
  <si>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</si>
  <si>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</si>
  <si>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</si>
  <si>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</si>
  <si>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</si>
  <si>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</si>
  <si>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</si>
  <si>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</si>
  <si>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</si>
  <si>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</si>
  <si>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</si>
  <si>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</si>
  <si>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</si>
  <si>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</si>
  <si>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</si>
  <si>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</si>
  <si>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</si>
  <si>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</si>
  <si>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</si>
  <si>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</si>
  <si>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</si>
  <si>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</si>
  <si>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</si>
  <si>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</si>
  <si>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</si>
  <si>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</si>
  <si>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</si>
  <si>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</si>
  <si>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</si>
  <si>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</si>
  <si>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</si>
  <si>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</si>
  <si>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</si>
  <si>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</si>
  <si>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</si>
  <si>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</si>
  <si>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</si>
  <si>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</si>
  <si>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</si>
  <si>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</si>
  <si>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</si>
  <si>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</si>
  <si>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</si>
  <si>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</si>
  <si>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</si>
  <si>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</si>
  <si>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</si>
  <si>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</si>
  <si>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</si>
  <si>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</si>
  <si>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</si>
  <si>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</si>
  <si>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</si>
  <si>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</si>
  <si>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</si>
  <si>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</si>
  <si>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</si>
  <si>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</si>
  <si>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</si>
  <si>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</si>
  <si>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</si>
  <si>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</si>
  <si>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</si>
  <si>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</si>
  <si>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</si>
  <si>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</si>
  <si>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</si>
  <si>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</si>
  <si>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</si>
  <si>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</si>
  <si>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</si>
  <si>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</si>
  <si>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</si>
  <si>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</si>
  <si>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</si>
  <si>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</si>
  <si>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</si>
  <si>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</si>
  <si>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</si>
  <si>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</si>
  <si>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</si>
  <si>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</si>
  <si>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</si>
  <si>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</si>
  <si>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</si>
  <si>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</si>
  <si>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</si>
  <si>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</si>
  <si>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</si>
  <si>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</si>
  <si>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</si>
  <si>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</si>
  <si>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</si>
  <si>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</si>
  <si>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</si>
  <si>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</si>
  <si>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</si>
  <si>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</si>
  <si>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</si>
  <si>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</si>
  <si>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</si>
  <si>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</si>
  <si>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</si>
  <si>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</si>
  <si>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</si>
  <si>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</si>
  <si>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</si>
  <si>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</si>
  <si>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</si>
  <si>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</si>
  <si>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</si>
  <si>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</si>
  <si>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</si>
  <si>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</si>
  <si>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</si>
  <si>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</si>
  <si>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</si>
  <si>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</si>
  <si>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</si>
  <si>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</si>
  <si>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</si>
  <si>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</si>
  <si>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</si>
  <si>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</si>
  <si>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</si>
  <si>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</si>
  <si>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</si>
  <si>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</si>
  <si>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</si>
  <si>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</si>
  <si>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</si>
  <si>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</si>
  <si>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</si>
  <si>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</si>
  <si>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</si>
  <si>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</si>
  <si>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</si>
  <si>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</si>
  <si>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</si>
  <si>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</si>
  <si>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</si>
  <si>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</si>
  <si>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</si>
  <si>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</si>
  <si>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</si>
  <si>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</si>
  <si>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</si>
  <si>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</si>
  <si>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</si>
  <si>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</si>
  <si>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</si>
  <si>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</si>
  <si>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</si>
  <si>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</si>
  <si>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</si>
  <si>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</si>
  <si>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</si>
  <si>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</si>
  <si>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</si>
  <si>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</si>
  <si>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</si>
  <si>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</si>
  <si>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</si>
  <si>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</si>
  <si>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</si>
  <si>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</si>
  <si>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</si>
  <si>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</si>
  <si>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</si>
  <si>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</si>
  <si>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</si>
  <si>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</si>
  <si>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</si>
  <si>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</si>
  <si>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</si>
  <si>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</si>
  <si>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</si>
  <si>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</si>
  <si>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</si>
  <si>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</si>
  <si>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</si>
  <si>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</si>
  <si>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</si>
  <si>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</si>
  <si>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</si>
  <si>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</si>
  <si>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</si>
  <si>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</si>
  <si>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</si>
  <si>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</si>
  <si>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</si>
  <si>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</si>
  <si>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</si>
  <si>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</si>
  <si>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</si>
  <si>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</si>
  <si>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</si>
  <si>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</si>
  <si>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</si>
  <si>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</si>
  <si>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</si>
  <si>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</si>
  <si>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</si>
  <si>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</si>
  <si>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</si>
  <si>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</si>
  <si>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</si>
  <si>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</si>
  <si>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</si>
  <si>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</si>
  <si>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</si>
  <si>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</si>
  <si>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</si>
  <si>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</si>
  <si>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</si>
  <si>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</si>
  <si>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</si>
  <si>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</si>
  <si>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</si>
  <si>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</si>
  <si>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</si>
  <si>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</si>
  <si>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</si>
  <si>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</si>
  <si>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</si>
  <si>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</si>
  <si>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</si>
  <si>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</si>
  <si>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</si>
  <si>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</si>
  <si>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</si>
  <si>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</si>
  <si>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</si>
  <si>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</si>
  <si>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</si>
  <si>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</si>
  <si>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</si>
  <si>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</si>
  <si>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</si>
  <si>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</si>
  <si>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</si>
  <si>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</si>
  <si>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</si>
  <si>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</si>
  <si>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</si>
  <si>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</si>
  <si>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</si>
  <si>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</si>
  <si>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</si>
  <si>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</si>
  <si>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</si>
  <si>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</si>
  <si>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</si>
  <si>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</si>
  <si>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</si>
  <si>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</si>
  <si>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</si>
  <si>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</si>
  <si>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</si>
  <si>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</si>
  <si>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</si>
  <si>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</si>
  <si>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</si>
  <si>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</si>
  <si>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</si>
  <si>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</si>
  <si>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</si>
  <si>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</si>
  <si>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</si>
  <si>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</si>
  <si>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</si>
  <si>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</si>
  <si>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</si>
  <si>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</si>
  <si>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</si>
  <si>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</si>
  <si>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</si>
  <si>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</si>
  <si>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</si>
  <si>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</si>
  <si>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</si>
  <si>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</si>
  <si>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</si>
  <si>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</si>
  <si>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</si>
  <si>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</si>
  <si>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</si>
  <si>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</si>
  <si>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</si>
  <si>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</si>
  <si>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</si>
  <si>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</si>
  <si>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</si>
  <si>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</si>
  <si>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</si>
  <si>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</si>
  <si>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</si>
  <si>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</si>
  <si>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</si>
  <si>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</si>
  <si>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</si>
  <si>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</si>
  <si>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</si>
  <si>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</si>
  <si>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</si>
  <si>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</si>
  <si>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</si>
  <si>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</si>
  <si>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</si>
  <si>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</si>
  <si>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</si>
  <si>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</si>
  <si>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</si>
  <si>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</si>
  <si>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</si>
  <si>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</si>
  <si>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</si>
  <si>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</si>
  <si>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</si>
  <si>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</si>
  <si>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</si>
  <si>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</si>
  <si>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</si>
  <si>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</si>
  <si>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</si>
  <si>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</si>
  <si>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</si>
  <si>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</si>
  <si>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</si>
  <si>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</si>
  <si>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</si>
  <si>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</si>
  <si>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</si>
  <si>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</si>
  <si>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</si>
  <si>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</si>
  <si>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</si>
  <si>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</si>
  <si>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</si>
  <si>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</si>
  <si>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</si>
  <si>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</si>
  <si>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</si>
  <si>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</si>
  <si>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</si>
  <si>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</si>
  <si>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</si>
  <si>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</si>
  <si>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</si>
  <si>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</si>
  <si>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</si>
  <si>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</si>
  <si>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</si>
  <si>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</si>
  <si>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</si>
  <si>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</si>
  <si>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</si>
  <si>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</si>
  <si>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</si>
  <si>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</si>
  <si>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</si>
  <si>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</si>
  <si>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</si>
  <si>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</si>
  <si>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</si>
  <si>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</si>
  <si>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</si>
  <si>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</si>
  <si>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</si>
  <si>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</si>
  <si>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</si>
  <si>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</si>
  <si>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</si>
  <si>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</si>
  <si>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</si>
  <si>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</si>
  <si>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</si>
  <si>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</si>
  <si>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</si>
  <si>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</si>
  <si>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</si>
  <si>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</si>
  <si>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</si>
  <si>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</si>
  <si>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</si>
  <si>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</si>
  <si>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</si>
  <si>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</si>
  <si>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</si>
  <si>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</si>
  <si>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</si>
  <si>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</si>
  <si>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</si>
  <si>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</si>
  <si>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</si>
  <si>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</si>
  <si>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</si>
  <si>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</si>
  <si>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</si>
  <si>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</si>
  <si>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</si>
  <si>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</si>
  <si>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</si>
  <si>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</si>
  <si>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</si>
  <si>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</si>
  <si>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</si>
  <si>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</si>
  <si>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</si>
  <si>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</si>
  <si>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</si>
  <si>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</si>
  <si>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</si>
  <si>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</si>
  <si>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</si>
  <si>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</si>
  <si>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</si>
  <si>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</si>
  <si>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</si>
  <si>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</si>
  <si>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</si>
  <si>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</si>
  <si>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</si>
  <si>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</si>
  <si>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</si>
  <si>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</si>
  <si>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</si>
  <si>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</si>
  <si>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</si>
  <si>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</si>
  <si>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</si>
  <si>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</si>
  <si>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</si>
  <si>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</si>
  <si>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</si>
  <si>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</si>
  <si>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</si>
  <si>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</si>
  <si>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</si>
  <si>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</si>
  <si>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</si>
  <si>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</si>
  <si>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</si>
  <si>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</si>
  <si>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</si>
  <si>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</si>
  <si>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</si>
  <si>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</si>
  <si>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</si>
  <si>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</si>
  <si>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</si>
  <si>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</si>
  <si>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</si>
  <si>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</si>
  <si>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</si>
  <si>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</si>
  <si>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</si>
  <si>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</si>
  <si>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</si>
  <si>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</si>
  <si>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</si>
  <si>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</si>
  <si>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</si>
  <si>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</si>
  <si>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</si>
  <si>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</si>
  <si>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</si>
  <si>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</si>
  <si>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</si>
  <si>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</si>
  <si>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</si>
  <si>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</si>
  <si>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</si>
  <si>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</si>
  <si>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</si>
  <si>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</si>
  <si>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</si>
  <si>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</si>
  <si>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</si>
  <si>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</si>
  <si>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</si>
  <si>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</si>
  <si>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</si>
  <si>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</si>
  <si>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</si>
  <si>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</si>
  <si>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</si>
  <si>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</si>
  <si>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</si>
  <si>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</si>
  <si>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</si>
  <si>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</si>
  <si>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</si>
  <si>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</si>
  <si>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</si>
  <si>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</si>
  <si>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</si>
  <si>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</si>
  <si>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</si>
  <si>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</si>
  <si>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</si>
  <si>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</si>
  <si>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</si>
  <si>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</si>
  <si>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</si>
  <si>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</si>
  <si>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</si>
  <si>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</si>
  <si>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</si>
  <si>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</si>
  <si>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</si>
  <si>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</si>
  <si>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</si>
  <si>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</si>
  <si>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</si>
  <si>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</si>
  <si>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</si>
  <si>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</si>
  <si>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</si>
  <si>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</si>
  <si>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</si>
  <si>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</si>
  <si>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</si>
  <si>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</si>
  <si>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</si>
  <si>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</si>
  <si>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</si>
  <si>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</si>
  <si>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</si>
  <si>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</si>
  <si>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</si>
  <si>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</si>
  <si>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</si>
  <si>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</si>
  <si>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</si>
  <si>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</si>
  <si>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</si>
  <si>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</si>
  <si>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</si>
  <si>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</si>
  <si>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</si>
  <si>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</si>
  <si>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</si>
  <si>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</si>
  <si>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</si>
  <si>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</si>
  <si>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</si>
  <si>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</si>
  <si>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</si>
  <si>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</si>
  <si>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</si>
  <si>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</si>
  <si>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</si>
  <si>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</si>
  <si>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</si>
  <si>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</si>
  <si>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</si>
  <si>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</si>
  <si>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</si>
  <si>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</si>
  <si>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</si>
  <si>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</si>
  <si>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</si>
  <si>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</si>
  <si>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</si>
  <si>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</si>
  <si>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</si>
  <si>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</si>
  <si>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</si>
  <si>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</si>
  <si>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</si>
  <si>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</si>
  <si>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</si>
  <si>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</si>
  <si>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</si>
  <si>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</si>
  <si>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</si>
  <si>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</si>
  <si>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</si>
  <si>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</si>
  <si>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</si>
  <si>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</si>
  <si>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</si>
  <si>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</si>
  <si>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</si>
  <si>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</si>
  <si>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</si>
  <si>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</si>
  <si>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</si>
  <si>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</si>
  <si>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</si>
  <si>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</si>
  <si>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</si>
  <si>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</si>
  <si>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</si>
  <si>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</si>
  <si>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</si>
  <si>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</si>
  <si>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</si>
  <si>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</si>
  <si>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</si>
  <si>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</si>
  <si>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</si>
  <si>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</si>
  <si>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</si>
  <si>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</si>
  <si>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</si>
  <si>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</si>
  <si>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</si>
  <si>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</si>
  <si>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</si>
  <si>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</si>
  <si>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</si>
  <si>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</si>
  <si>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</si>
  <si>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</si>
  <si>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</si>
  <si>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</si>
  <si>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</si>
  <si>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</si>
  <si>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</si>
  <si>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</si>
  <si>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</si>
  <si>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</si>
  <si>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</si>
  <si>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</si>
  <si>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</si>
  <si>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</si>
  <si>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</si>
  <si>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</si>
  <si>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</si>
  <si>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</si>
  <si>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</si>
  <si>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</si>
  <si>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</si>
  <si>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</si>
  <si>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</si>
  <si>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</si>
  <si>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</si>
  <si>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</si>
  <si>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</si>
  <si>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</si>
  <si>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</si>
  <si>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</si>
  <si>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</si>
  <si>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</si>
  <si>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</si>
  <si>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</si>
  <si>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</si>
  <si>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</si>
  <si>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</si>
  <si>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</si>
  <si>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</si>
  <si>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</si>
  <si>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</si>
  <si>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</si>
  <si>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</si>
  <si>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</si>
  <si>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</si>
  <si>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</si>
  <si>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</si>
  <si>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</si>
  <si>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</si>
  <si>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</si>
  <si>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</si>
  <si>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</si>
  <si>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</si>
  <si>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</si>
  <si>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</si>
  <si>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</si>
  <si>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</si>
  <si>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</si>
  <si>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</si>
  <si>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</si>
  <si>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</si>
  <si>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</si>
  <si>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</si>
  <si>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</si>
  <si>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</si>
  <si>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</si>
  <si>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</si>
  <si>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</si>
  <si>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</si>
  <si>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</si>
  <si>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</si>
  <si>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</si>
  <si>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</si>
  <si>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</si>
  <si>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</si>
  <si>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</si>
  <si>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</si>
  <si>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</si>
  <si>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</si>
  <si>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</si>
  <si>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</si>
  <si>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</si>
  <si>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</si>
  <si>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</si>
  <si>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</si>
  <si>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</si>
  <si>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</si>
  <si>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</si>
  <si>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</si>
  <si>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</si>
  <si>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</si>
  <si>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</si>
  <si>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</si>
  <si>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</si>
  <si>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</si>
  <si>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</si>
  <si>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</si>
  <si>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</si>
  <si>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</si>
  <si>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</si>
  <si>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</si>
  <si>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</si>
  <si>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</si>
  <si>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</si>
  <si>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</si>
  <si>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</si>
  <si>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</si>
  <si>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</si>
  <si>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</si>
  <si>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</si>
  <si>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</si>
  <si>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</si>
  <si>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</si>
  <si>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</si>
  <si>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</si>
  <si>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</si>
  <si>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</si>
  <si>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</si>
  <si>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</si>
  <si>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</si>
  <si>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</si>
  <si>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</si>
  <si>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</si>
  <si>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</si>
  <si>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</si>
  <si>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</si>
  <si>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</si>
  <si>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</si>
  <si>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</si>
  <si>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</si>
  <si>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</si>
  <si>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</si>
  <si>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</si>
  <si>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</si>
  <si>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</si>
  <si>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</si>
  <si>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</si>
  <si>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</si>
  <si>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</si>
  <si>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</si>
  <si>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</si>
  <si>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</si>
  <si>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</si>
  <si>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</si>
  <si>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</si>
  <si>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</si>
  <si>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</si>
  <si>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</si>
  <si>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</si>
  <si>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</si>
  <si>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</si>
  <si>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</si>
  <si>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</si>
  <si>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</si>
  <si>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</si>
  <si>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</si>
  <si>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</si>
  <si>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</si>
  <si>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</si>
  <si>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</si>
  <si>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</si>
  <si>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</si>
  <si>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</si>
  <si>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</si>
  <si>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</si>
  <si>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</si>
  <si>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</si>
  <si>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</si>
  <si>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</si>
  <si>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</si>
  <si>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</si>
  <si>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</si>
  <si>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</si>
  <si>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</si>
  <si>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</si>
  <si>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</si>
  <si>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</si>
  <si>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</si>
  <si>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</si>
  <si>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</si>
  <si>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</si>
  <si>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</si>
  <si>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</si>
  <si>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</si>
  <si>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</si>
  <si>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</si>
  <si>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</si>
  <si>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</si>
  <si>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</si>
  <si>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</si>
  <si>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</si>
  <si>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</si>
  <si>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</si>
  <si>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</si>
  <si>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</si>
  <si>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</si>
  <si>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</si>
  <si>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</si>
  <si>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</si>
  <si>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</si>
  <si>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</si>
  <si>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</si>
  <si>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</si>
  <si>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</si>
  <si>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</si>
  <si>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</si>
  <si>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</si>
  <si>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</si>
  <si>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</si>
  <si>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</si>
  <si>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</si>
  <si>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</si>
  <si>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</si>
  <si>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</si>
  <si>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</si>
  <si>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</si>
  <si>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</si>
  <si>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</si>
  <si>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</si>
  <si>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</si>
  <si>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</si>
  <si>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</si>
  <si>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</si>
  <si>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</si>
  <si>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</si>
  <si>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</si>
  <si>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</si>
  <si>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</si>
  <si>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</si>
  <si>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</si>
  <si>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</si>
  <si>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</si>
  <si>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</si>
  <si>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</si>
  <si>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</si>
  <si>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</si>
  <si>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</si>
  <si>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</si>
  <si>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</si>
  <si>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</si>
  <si>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</si>
  <si>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</si>
  <si>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</si>
  <si>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</si>
  <si>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</si>
  <si>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</si>
  <si>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</si>
  <si>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</si>
  <si>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</si>
  <si>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</si>
  <si>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</si>
  <si>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</si>
  <si>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</si>
  <si>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</si>
  <si>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</si>
  <si>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</si>
  <si>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</si>
  <si>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</si>
  <si>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</si>
  <si>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</si>
  <si>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</si>
  <si>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</si>
  <si>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</si>
  <si>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</si>
  <si>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</si>
  <si>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</si>
  <si>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</si>
  <si>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</si>
  <si>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</si>
  <si>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</si>
  <si>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</si>
  <si>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</si>
  <si>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</si>
  <si>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</si>
  <si>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</si>
  <si>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</si>
  <si>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</si>
  <si>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</si>
  <si>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</si>
  <si>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</si>
  <si>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</si>
  <si>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</si>
  <si>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</si>
  <si>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</si>
  <si>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</si>
  <si>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</si>
  <si>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</si>
  <si>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</si>
  <si>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</si>
  <si>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</si>
  <si>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</si>
  <si>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</si>
  <si>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</si>
  <si>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</si>
  <si>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</si>
  <si>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</si>
  <si>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</si>
  <si>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</si>
  <si>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</si>
  <si>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</si>
  <si>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</si>
  <si>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</si>
  <si>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</si>
  <si>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</si>
  <si>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</si>
  <si>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</si>
  <si>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</si>
  <si>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</si>
  <si>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</si>
  <si>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</si>
  <si>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</si>
  <si>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</si>
  <si>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</si>
  <si>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</si>
  <si>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</si>
  <si>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</si>
  <si>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</si>
  <si>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</si>
  <si>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</si>
  <si>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</si>
  <si>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</si>
  <si>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</si>
  <si>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</si>
  <si>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</si>
  <si>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</si>
  <si>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</si>
  <si>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</si>
  <si>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</si>
  <si>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</si>
  <si>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</si>
  <si>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</si>
  <si>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</si>
  <si>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</si>
  <si>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</si>
  <si>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</si>
  <si>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</si>
  <si>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</si>
  <si>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</si>
  <si>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</si>
  <si>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</si>
  <si>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</si>
  <si>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</si>
  <si>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</si>
  <si>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</si>
  <si>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</si>
  <si>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</si>
  <si>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</si>
  <si>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</si>
  <si>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</si>
  <si>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</si>
  <si>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</si>
  <si>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</si>
  <si>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</si>
  <si>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</si>
  <si>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</si>
  <si>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</si>
  <si>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</si>
  <si>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</si>
  <si>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</si>
  <si>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</si>
  <si>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</si>
  <si>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</si>
  <si>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</si>
  <si>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</si>
  <si>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</si>
  <si>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</si>
  <si>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</si>
  <si>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</si>
  <si>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</si>
  <si>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</si>
  <si>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</si>
  <si>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</si>
  <si>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</si>
  <si>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</si>
  <si>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</si>
  <si>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</si>
  <si>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</si>
  <si>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</si>
  <si>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</si>
  <si>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</si>
  <si>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</si>
  <si>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</si>
  <si>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</si>
  <si>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</si>
  <si>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</si>
  <si>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</si>
  <si>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</si>
  <si>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</si>
  <si>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</si>
  <si>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</si>
  <si>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</si>
  <si>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</si>
  <si>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</si>
  <si>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</si>
  <si>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</si>
  <si>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</si>
  <si>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</si>
  <si>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</si>
  <si>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</si>
  <si>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</si>
  <si>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</si>
  <si>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</si>
  <si>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</si>
  <si>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</si>
  <si>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</si>
  <si>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</si>
  <si>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</si>
  <si>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</si>
  <si>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</si>
  <si>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</si>
  <si>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</si>
  <si>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</si>
  <si>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</si>
  <si>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</si>
  <si>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</si>
  <si>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</si>
  <si>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</si>
  <si>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</si>
  <si>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</si>
  <si>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</si>
  <si>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</si>
  <si>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</si>
  <si>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</si>
  <si>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</si>
  <si>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</si>
  <si>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</si>
  <si>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</si>
  <si>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</si>
  <si>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</si>
  <si>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</si>
  <si>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</si>
  <si>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</si>
  <si>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</si>
  <si>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</si>
  <si>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</si>
  <si>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</si>
  <si>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</si>
  <si>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</si>
  <si>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</si>
  <si>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</si>
  <si>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</si>
  <si>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</si>
  <si>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</si>
  <si>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</si>
  <si>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</si>
  <si>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</si>
  <si>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</si>
  <si>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</si>
  <si>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</si>
  <si>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</si>
  <si>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</si>
  <si>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</si>
  <si>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</si>
  <si>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</si>
  <si>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</si>
  <si>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</si>
  <si>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</si>
  <si>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</si>
  <si>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</si>
  <si>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</si>
  <si>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</si>
  <si>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</si>
  <si>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</si>
  <si>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</si>
  <si>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</si>
  <si>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</si>
  <si>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</si>
  <si>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</si>
  <si>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</si>
  <si>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</si>
  <si>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</si>
  <si>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</si>
  <si>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</si>
  <si>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</si>
  <si>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</si>
  <si>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</si>
  <si>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</si>
  <si>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</si>
  <si>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</si>
  <si>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</si>
  <si>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</si>
  <si>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</si>
  <si>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</si>
  <si>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</si>
  <si>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</si>
  <si>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</si>
  <si>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</si>
  <si>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</si>
  <si>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</si>
  <si>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</si>
  <si>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</si>
  <si>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</si>
  <si>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</si>
  <si>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</si>
  <si>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</si>
  <si>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</si>
  <si>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</si>
  <si>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</si>
  <si>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</si>
  <si>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</si>
  <si>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</si>
  <si>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</si>
  <si>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</si>
  <si>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</si>
  <si>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</si>
  <si>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</si>
  <si>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</si>
  <si>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</si>
  <si>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</si>
  <si>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</si>
  <si>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</si>
  <si>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</si>
  <si>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</si>
  <si>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</si>
  <si>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</si>
  <si>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</si>
  <si>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</si>
  <si>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</si>
  <si>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</si>
  <si>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</si>
  <si>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</si>
  <si>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</si>
  <si>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</si>
  <si>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</si>
  <si>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</si>
  <si>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</si>
  <si>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</si>
  <si>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</si>
  <si>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</si>
  <si>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</si>
  <si>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</si>
  <si>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</si>
  <si>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</si>
  <si>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</si>
  <si>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</si>
  <si>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</si>
  <si>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</si>
  <si>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</si>
  <si>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</si>
  <si>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</si>
  <si>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</si>
  <si>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</si>
  <si>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</si>
  <si>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</si>
  <si>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</si>
  <si>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</si>
  <si>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</si>
  <si>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</si>
  <si>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</si>
  <si>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</si>
  <si>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</si>
  <si>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</si>
  <si>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</si>
  <si>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</si>
  <si>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</si>
  <si>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</si>
  <si>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</si>
  <si>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</si>
  <si>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</si>
  <si>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</si>
  <si>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</si>
  <si>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</si>
  <si>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</si>
  <si>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</si>
  <si>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</si>
  <si>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</si>
  <si>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</si>
  <si>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</si>
  <si>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</si>
  <si>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</si>
  <si>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</si>
  <si>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</si>
  <si>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</si>
  <si>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</si>
  <si>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</si>
  <si>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</si>
  <si>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</si>
  <si>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</si>
  <si>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</si>
  <si>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</si>
  <si>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</si>
  <si>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</si>
  <si>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</si>
  <si>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</si>
  <si>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</si>
  <si>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</si>
  <si>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</si>
  <si>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</si>
  <si>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</si>
  <si>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</si>
  <si>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</si>
  <si>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</si>
  <si>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</si>
  <si>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</si>
  <si>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</si>
  <si>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</si>
  <si>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</si>
  <si>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</si>
  <si>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</si>
  <si>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</si>
  <si>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</si>
  <si>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</si>
  <si>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</si>
  <si>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</si>
  <si>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</si>
  <si>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</si>
  <si>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</si>
  <si>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</si>
  <si>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</si>
  <si>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</si>
  <si>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</si>
  <si>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</si>
  <si>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</si>
  <si>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</si>
  <si>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</si>
  <si>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</si>
  <si>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</si>
  <si>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</si>
  <si>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</si>
  <si>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</si>
  <si>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</si>
  <si>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</si>
  <si>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</si>
  <si>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</si>
  <si>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</si>
  <si>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</si>
  <si>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</si>
  <si>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</si>
  <si>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</si>
  <si>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</si>
  <si>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</si>
  <si>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</si>
  <si>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</si>
  <si>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</si>
  <si>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</si>
  <si>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</si>
  <si>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</si>
  <si>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</si>
  <si>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</si>
  <si>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</si>
  <si>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</si>
  <si>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</si>
  <si>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</si>
  <si>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</si>
  <si>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</si>
  <si>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</si>
  <si>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</si>
  <si>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</si>
  <si>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</si>
  <si>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</si>
  <si>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</si>
  <si>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</si>
  <si>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</si>
  <si>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</si>
  <si>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</si>
  <si>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</si>
  <si>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</si>
  <si>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</si>
  <si>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</si>
  <si>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</si>
  <si>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</si>
  <si>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</si>
  <si>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</si>
  <si>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</si>
  <si>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</si>
  <si>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</si>
  <si>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</si>
  <si>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</si>
  <si>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</si>
  <si>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</si>
  <si>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</si>
  <si>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</si>
  <si>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</si>
  <si>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</si>
  <si>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</si>
  <si>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</si>
  <si>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</si>
  <si>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</si>
  <si>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</si>
  <si>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</si>
  <si>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</si>
  <si>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</si>
  <si>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</si>
  <si>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</si>
  <si>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</si>
  <si>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</si>
  <si>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</si>
  <si>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</si>
  <si>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</si>
  <si>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</si>
  <si>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</si>
  <si>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</si>
  <si>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</si>
  <si>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</si>
  <si>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</si>
  <si>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</si>
  <si>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</si>
  <si>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</si>
  <si>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</si>
  <si>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</si>
  <si>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</si>
  <si>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</si>
  <si>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</si>
  <si>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</si>
  <si>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</si>
  <si>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</si>
  <si>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</si>
  <si>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</si>
  <si>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</si>
  <si>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</si>
  <si>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</si>
  <si>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</si>
  <si>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</si>
  <si>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</si>
  <si>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</si>
  <si>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</si>
  <si>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</si>
  <si>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</si>
  <si>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</si>
  <si>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</si>
  <si>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</si>
  <si>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</si>
  <si>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</si>
  <si>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</si>
  <si>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</si>
  <si>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</si>
  <si>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</si>
  <si>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</si>
  <si>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</si>
  <si>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</si>
  <si>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</si>
  <si>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</si>
  <si>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</si>
  <si>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</si>
  <si>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</si>
  <si>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</si>
  <si>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</si>
  <si>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</si>
  <si>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</si>
  <si>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</si>
  <si>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</si>
  <si>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</si>
  <si>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</si>
  <si>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</si>
  <si>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</si>
  <si>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</si>
  <si>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</si>
  <si>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</si>
  <si>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</si>
  <si>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</si>
  <si>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</si>
  <si>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</si>
  <si>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</si>
  <si>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</si>
  <si>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</si>
  <si>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</si>
  <si>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</si>
  <si>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</si>
  <si>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</si>
  <si>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</si>
  <si>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</si>
  <si>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</si>
  <si>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</si>
  <si>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</si>
  <si>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</si>
  <si>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</si>
  <si>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</si>
  <si>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</si>
  <si>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</si>
  <si>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</si>
  <si>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</si>
  <si>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</si>
  <si>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</si>
  <si>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</si>
  <si>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</si>
  <si>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</si>
  <si>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</si>
  <si>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</si>
  <si>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</si>
  <si>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</si>
  <si>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</si>
  <si>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</si>
  <si>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</si>
  <si>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</si>
  <si>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</si>
  <si>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</si>
  <si>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</si>
  <si>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</si>
  <si>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</si>
  <si>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</si>
  <si>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</si>
  <si>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</si>
  <si>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</si>
  <si>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</si>
  <si>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</si>
  <si>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</si>
  <si>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</si>
  <si>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</si>
  <si>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</si>
  <si>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</si>
  <si>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</si>
  <si>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</si>
  <si>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</si>
  <si>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</si>
  <si>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</si>
  <si>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</si>
  <si>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</si>
  <si>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</si>
  <si>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</si>
  <si>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</si>
  <si>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</si>
  <si>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</si>
  <si>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</si>
  <si>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</si>
  <si>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</si>
  <si>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</si>
  <si>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</si>
  <si>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</si>
  <si>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</si>
  <si>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</si>
  <si>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</si>
  <si>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</si>
  <si>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</si>
  <si>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</si>
  <si>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</si>
  <si>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</si>
  <si>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</si>
  <si>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</si>
  <si>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</si>
  <si>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</si>
  <si>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</si>
  <si>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</si>
  <si>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</si>
  <si>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</si>
  <si>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</si>
  <si>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</si>
  <si>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</si>
  <si>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</si>
  <si>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</si>
  <si>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</si>
  <si>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</si>
  <si>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</si>
  <si>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</si>
  <si>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</si>
  <si>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</si>
  <si>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</si>
  <si>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</si>
  <si>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</si>
  <si>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</si>
  <si>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</si>
  <si>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</si>
  <si>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</si>
  <si>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</si>
  <si>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</si>
  <si>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</si>
  <si>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</si>
  <si>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</si>
  <si>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</si>
  <si>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</si>
  <si>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</si>
  <si>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</si>
  <si>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</si>
  <si>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</si>
  <si>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</si>
  <si>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</si>
  <si>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</si>
  <si>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</si>
  <si>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</si>
  <si>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</si>
  <si>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</si>
  <si>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</si>
  <si>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</si>
  <si>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</si>
  <si>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</si>
  <si>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</si>
  <si>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</si>
  <si>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</si>
  <si>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</si>
  <si>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</si>
  <si>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</si>
  <si>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</si>
  <si>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</si>
  <si>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</si>
  <si>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</si>
  <si>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</si>
  <si>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</si>
  <si>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</si>
  <si>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</si>
  <si>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</si>
  <si>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</si>
  <si>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</si>
  <si>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</si>
  <si>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</si>
  <si>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</si>
  <si>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</si>
  <si>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</si>
  <si>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</si>
  <si>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</si>
  <si>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</si>
  <si>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</si>
  <si>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</si>
  <si>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</si>
  <si>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</si>
  <si>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</si>
  <si>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</si>
  <si>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</si>
  <si>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</si>
  <si>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</si>
  <si>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</si>
  <si>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</si>
  <si>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</si>
  <si>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</si>
  <si>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</si>
  <si>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</si>
  <si>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</si>
  <si>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</si>
  <si>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</si>
  <si>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</si>
  <si>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</si>
  <si>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</si>
  <si>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</si>
  <si>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</si>
  <si>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</si>
  <si>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</si>
  <si>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</si>
  <si>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</si>
  <si>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</si>
  <si>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</si>
  <si>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</si>
  <si>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</si>
  <si>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</si>
  <si>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</si>
  <si>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</si>
  <si>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</si>
  <si>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</si>
  <si>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</si>
  <si>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</si>
  <si>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</si>
  <si>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</si>
  <si>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</si>
  <si>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</si>
  <si>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</si>
  <si>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</si>
  <si>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</si>
  <si>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</si>
  <si>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</si>
  <si>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</si>
  <si>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</si>
  <si>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</si>
  <si>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</si>
  <si>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</si>
  <si>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</si>
  <si>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</si>
  <si>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</si>
  <si>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</si>
  <si>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</si>
  <si>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</si>
  <si>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</si>
  <si>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</si>
  <si>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</si>
  <si>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</si>
  <si>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</si>
  <si>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</si>
  <si>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</si>
  <si>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</si>
  <si>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</si>
  <si>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</si>
  <si>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</si>
  <si>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</si>
  <si>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</si>
  <si>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</si>
  <si>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</si>
  <si>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</si>
  <si>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</si>
  <si>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</si>
  <si>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</si>
  <si>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</si>
  <si>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</si>
  <si>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</si>
  <si>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</si>
  <si>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</si>
  <si>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</si>
  <si>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</si>
  <si>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</si>
  <si>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</si>
  <si>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</si>
  <si>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</si>
  <si>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</si>
  <si>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</si>
  <si>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</si>
  <si>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</si>
  <si>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</si>
  <si>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</si>
  <si>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</si>
  <si>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</si>
  <si>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</si>
  <si>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</si>
  <si>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</si>
  <si>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</si>
  <si>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</si>
  <si>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</si>
  <si>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</si>
  <si>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</si>
  <si>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</si>
  <si>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</si>
  <si>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</si>
  <si>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</si>
  <si>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</si>
  <si>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</si>
  <si>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</si>
  <si>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</si>
  <si>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</si>
  <si>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</si>
  <si>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</si>
  <si>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</si>
  <si>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</si>
  <si>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</si>
  <si>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</si>
  <si>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</si>
  <si>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</si>
  <si>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</si>
  <si>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</si>
  <si>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</si>
  <si>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</si>
  <si>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</si>
  <si>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</si>
  <si>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</si>
  <si>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</si>
  <si>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</si>
  <si>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</si>
  <si>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</si>
  <si>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</si>
  <si>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</si>
  <si>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</si>
  <si>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</si>
  <si>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</si>
  <si>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</si>
  <si>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</si>
  <si>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</si>
  <si>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</si>
  <si>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</si>
  <si>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</si>
  <si>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</si>
  <si>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</si>
  <si>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</si>
  <si>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</si>
  <si>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</si>
  <si>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</si>
  <si>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</si>
  <si>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</si>
  <si>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</si>
  <si>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</si>
  <si>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</si>
  <si>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</si>
  <si>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</si>
  <si>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</si>
  <si>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</si>
  <si>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</si>
  <si>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</si>
  <si>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</si>
  <si>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</si>
  <si>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</si>
  <si>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</si>
  <si>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</si>
  <si>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</si>
  <si>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</si>
  <si>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</si>
  <si>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</si>
  <si>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</si>
  <si>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</si>
  <si>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</si>
  <si>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</si>
  <si>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</si>
  <si>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</si>
  <si>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</si>
  <si>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</si>
  <si>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</si>
  <si>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</si>
  <si>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</si>
  <si>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</si>
  <si>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</si>
  <si>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</si>
  <si>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</si>
  <si>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</si>
  <si>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</si>
  <si>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</si>
  <si>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</si>
  <si>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</si>
  <si>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</si>
  <si>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</si>
  <si>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</si>
  <si>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</si>
  <si>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</si>
  <si>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</si>
  <si>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</si>
  <si>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</si>
  <si>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</si>
  <si>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</si>
  <si>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</si>
  <si>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</si>
  <si>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</si>
  <si>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</si>
  <si>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</si>
  <si>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</si>
  <si>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</si>
  <si>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</si>
  <si>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</si>
  <si>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</si>
  <si>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</si>
  <si>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</si>
  <si>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</si>
  <si>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</si>
  <si>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</si>
  <si>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</si>
  <si>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</si>
  <si>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</si>
  <si>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</si>
  <si>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</si>
  <si>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</si>
  <si>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</si>
  <si>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</si>
  <si>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</si>
  <si>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</si>
  <si>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</si>
  <si>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</si>
  <si>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</si>
  <si>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</si>
  <si>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</si>
  <si>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</si>
  <si>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</si>
  <si>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</si>
  <si>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</si>
  <si>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</si>
  <si>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</si>
  <si>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</si>
  <si>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</si>
  <si>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</si>
  <si>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</si>
  <si>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</si>
  <si>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</si>
  <si>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</si>
  <si>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</si>
  <si>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</si>
  <si>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</si>
  <si>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</si>
  <si>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</si>
  <si>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</si>
  <si>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</si>
  <si>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</si>
  <si>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</si>
  <si>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</si>
  <si>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</si>
  <si>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</si>
  <si>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</si>
  <si>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</si>
  <si>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</si>
  <si>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</si>
  <si>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</si>
  <si>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</si>
  <si>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</si>
  <si>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</si>
  <si>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</si>
  <si>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</si>
  <si>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</si>
  <si>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</si>
  <si>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</si>
  <si>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</si>
  <si>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</si>
  <si>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</si>
  <si>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</si>
  <si>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</si>
  <si>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</si>
  <si>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</si>
  <si>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</si>
  <si>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</si>
  <si>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</si>
  <si>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</si>
  <si>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</si>
  <si>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</si>
  <si>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</si>
  <si>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</si>
  <si>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</si>
  <si>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</si>
  <si>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</si>
  <si>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</si>
  <si>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</si>
  <si>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</si>
  <si>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</si>
  <si>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</si>
  <si>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</si>
  <si>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</si>
  <si>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</si>
  <si>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</si>
  <si>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</si>
  <si>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</si>
  <si>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</si>
  <si>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</si>
  <si>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</si>
  <si>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</si>
  <si>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</si>
  <si>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</si>
  <si>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</si>
  <si>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</si>
  <si>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</si>
  <si>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</si>
  <si>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</si>
  <si>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</si>
  <si>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</si>
  <si>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</si>
  <si>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</si>
  <si>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</si>
  <si>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</si>
  <si>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</si>
  <si>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</si>
  <si>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</si>
  <si>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</si>
  <si>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</si>
  <si>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</si>
  <si>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</si>
  <si>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</si>
  <si>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</si>
  <si>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</si>
  <si>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</si>
  <si>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</si>
  <si>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</si>
  <si>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</si>
  <si>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</si>
  <si>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</si>
  <si>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</si>
  <si>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</si>
  <si>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</si>
  <si>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</si>
  <si>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</si>
  <si>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</si>
  <si>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</si>
  <si>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</si>
  <si>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</si>
  <si>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</si>
  <si>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</si>
  <si>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</si>
  <si>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</si>
  <si>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</si>
  <si>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</si>
  <si>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</si>
  <si>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</si>
  <si>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</si>
  <si>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</si>
  <si>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</si>
  <si>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</si>
  <si>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</si>
  <si>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</si>
  <si>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</si>
  <si>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</si>
  <si>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</si>
  <si>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</si>
  <si>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</si>
  <si>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</si>
  <si>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</si>
  <si>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</si>
  <si>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</si>
  <si>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</si>
  <si>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</si>
  <si>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</si>
  <si>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</si>
  <si>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</si>
  <si>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</si>
  <si>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</si>
  <si>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</si>
  <si>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</si>
  <si>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</si>
  <si>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</si>
  <si>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</si>
  <si>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</si>
  <si>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</si>
  <si>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</si>
  <si>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</si>
  <si>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</si>
  <si>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</si>
  <si>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</si>
  <si>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</si>
  <si>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</si>
  <si>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</si>
  <si>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</si>
  <si>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</si>
  <si>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</si>
  <si>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</si>
  <si>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</si>
  <si>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</si>
  <si>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</si>
  <si>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</si>
  <si>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</si>
  <si>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</si>
  <si>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</si>
  <si>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</si>
  <si>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</si>
  <si>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</si>
  <si>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</si>
  <si>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</si>
  <si>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</si>
  <si>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</si>
  <si>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</si>
  <si>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</si>
  <si>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</si>
  <si>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</si>
  <si>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</si>
  <si>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</si>
  <si>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</si>
  <si>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</si>
  <si>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</si>
  <si>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</si>
  <si>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</si>
  <si>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</si>
  <si>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</si>
  <si>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</si>
  <si>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</si>
  <si>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</si>
  <si>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</si>
  <si>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</si>
  <si>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</si>
  <si>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</si>
  <si>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</si>
  <si>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</si>
  <si>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</si>
  <si>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</si>
  <si>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</si>
  <si>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</si>
  <si>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</si>
  <si>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</si>
  <si>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</si>
  <si>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</si>
  <si>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</si>
  <si>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</si>
  <si>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</si>
  <si>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</si>
  <si>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</si>
  <si>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</si>
  <si>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</si>
  <si>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</si>
  <si>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</si>
  <si>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</si>
  <si>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</si>
  <si>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</si>
  <si>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</si>
  <si>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</si>
  <si>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</si>
  <si>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</si>
  <si>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</si>
  <si>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</si>
  <si>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</si>
  <si>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</si>
  <si>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</si>
  <si>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</si>
  <si>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</si>
  <si>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</si>
  <si>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</si>
  <si>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</si>
  <si>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</si>
  <si>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</si>
  <si>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</si>
  <si>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</si>
  <si>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</si>
  <si>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</si>
  <si>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</si>
  <si>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</si>
  <si>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</si>
  <si>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</si>
  <si>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</si>
  <si>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</si>
  <si>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</si>
  <si>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</si>
  <si>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</si>
  <si>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</si>
  <si>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</si>
  <si>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</si>
  <si>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</si>
  <si>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</si>
  <si>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</si>
  <si>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</si>
  <si>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</si>
  <si>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</si>
  <si>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</si>
  <si>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</si>
  <si>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</si>
  <si>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</si>
  <si>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</si>
  <si>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</si>
  <si>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</si>
  <si>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</si>
  <si>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</si>
  <si>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</si>
  <si>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</si>
  <si>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</si>
  <si>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</si>
  <si>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</si>
  <si>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</si>
  <si>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</si>
  <si>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</si>
  <si>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</si>
  <si>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</si>
  <si>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</si>
  <si>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</si>
  <si>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</si>
  <si>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</si>
  <si>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</si>
  <si>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</si>
  <si>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</si>
  <si>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</si>
  <si>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</si>
  <si>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</si>
  <si>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</si>
  <si>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</si>
  <si>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</si>
  <si>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</si>
  <si>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</si>
  <si>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</si>
  <si>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</si>
  <si>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</si>
  <si>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</si>
  <si>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</si>
  <si>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</si>
  <si>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</si>
  <si>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</si>
  <si>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</si>
  <si>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</si>
  <si>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</si>
  <si>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</si>
  <si>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</si>
  <si>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</si>
  <si>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</si>
  <si>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</si>
  <si>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</si>
  <si>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</si>
  <si>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</si>
  <si>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</si>
  <si>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</si>
  <si>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</si>
  <si>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</si>
  <si>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</si>
  <si>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</si>
  <si>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</si>
  <si>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</si>
  <si>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</si>
  <si>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</si>
  <si>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</si>
  <si>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</si>
  <si>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</si>
  <si>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</si>
  <si>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</si>
  <si>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</si>
  <si>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</si>
  <si>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</si>
  <si>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</si>
  <si>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</si>
  <si>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</si>
  <si>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</si>
  <si>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</si>
  <si>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</si>
  <si>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</si>
  <si>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</si>
  <si>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</si>
  <si>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</si>
  <si>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</si>
  <si>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</si>
  <si>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</si>
  <si>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</si>
  <si>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</si>
  <si>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</si>
  <si>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</si>
  <si>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</si>
  <si>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</si>
  <si>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</si>
  <si>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</si>
  <si>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</si>
  <si>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</si>
  <si>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</si>
  <si>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</si>
  <si>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</si>
  <si>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</si>
  <si>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</si>
  <si>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</si>
  <si>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</si>
  <si>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</si>
  <si>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</si>
  <si>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</si>
  <si>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</si>
  <si>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</si>
  <si>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</si>
  <si>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</si>
  <si>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</si>
  <si>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</si>
  <si>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</si>
  <si>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</si>
  <si>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</si>
  <si>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</si>
  <si>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</si>
  <si>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</si>
  <si>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</si>
  <si>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</si>
  <si>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</si>
  <si>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</si>
  <si>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</si>
  <si>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</si>
  <si>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</si>
  <si>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</si>
  <si>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</si>
  <si>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</si>
  <si>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</si>
  <si>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</si>
  <si>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</si>
  <si>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</si>
  <si>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</si>
  <si>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</si>
  <si>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</si>
  <si>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</si>
  <si>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</si>
  <si>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</si>
  <si>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</si>
  <si>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</si>
  <si>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</si>
  <si>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</si>
  <si>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</si>
  <si>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</si>
  <si>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</si>
  <si>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</si>
  <si>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</si>
  <si>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</si>
  <si>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</si>
  <si>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</si>
  <si>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</si>
  <si>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</si>
  <si>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</si>
  <si>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</si>
  <si>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</si>
  <si>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</si>
  <si>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</si>
  <si>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</si>
  <si>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</si>
  <si>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</si>
  <si>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</si>
  <si>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</si>
  <si>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</si>
  <si>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</si>
  <si>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</si>
  <si>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</si>
  <si>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</si>
  <si>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</si>
  <si>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</si>
  <si>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</si>
  <si>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</si>
  <si>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</si>
  <si>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</si>
  <si>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</si>
  <si>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</si>
  <si>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</si>
  <si>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</si>
  <si>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</si>
  <si>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</si>
  <si>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</si>
  <si>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</si>
  <si>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</si>
  <si>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</si>
  <si>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</si>
  <si>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</si>
  <si>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</si>
  <si>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</si>
  <si>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</si>
  <si>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</si>
  <si>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</si>
  <si>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</si>
  <si>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</si>
  <si>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</si>
  <si>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</si>
  <si>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</si>
  <si>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</si>
  <si>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</si>
  <si>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</si>
  <si>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</si>
  <si>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</si>
  <si>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</si>
  <si>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</si>
  <si>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</si>
  <si>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</si>
  <si>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</si>
  <si>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</si>
  <si>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</si>
  <si>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</si>
  <si>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</si>
  <si>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</si>
  <si>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</si>
  <si>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</si>
  <si>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</si>
  <si>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</si>
  <si>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</si>
  <si>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</si>
  <si>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</si>
  <si>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</si>
  <si>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</si>
  <si>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</si>
  <si>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</si>
  <si>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</si>
  <si>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</si>
  <si>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</si>
  <si>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</si>
  <si>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</si>
  <si>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</si>
  <si>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</si>
  <si>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</si>
  <si>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</si>
  <si>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</si>
  <si>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</si>
  <si>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</si>
  <si>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</si>
  <si>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</si>
  <si>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</si>
  <si>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</si>
  <si>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</si>
  <si>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</si>
  <si>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</si>
  <si>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</si>
  <si>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</si>
  <si>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</si>
  <si>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</si>
  <si>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</si>
  <si>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</si>
  <si>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</si>
  <si>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</si>
  <si>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</si>
  <si>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</si>
  <si>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</si>
  <si>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</si>
  <si>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</si>
  <si>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</si>
  <si>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</si>
  <si>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</si>
  <si>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</si>
  <si>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</si>
  <si>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</si>
  <si>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</si>
  <si>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</si>
  <si>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</si>
  <si>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</si>
  <si>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</si>
  <si>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</si>
  <si>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</si>
  <si>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</si>
  <si>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</si>
  <si>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</si>
  <si>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</si>
  <si>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</si>
  <si>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</si>
  <si>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</si>
  <si>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</si>
  <si>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</si>
  <si>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</si>
  <si>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</si>
  <si>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</si>
  <si>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</si>
  <si>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</si>
  <si>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</si>
  <si>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</si>
  <si>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</si>
  <si>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</si>
  <si>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</si>
  <si>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</si>
  <si>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</si>
  <si>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</si>
  <si>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</si>
  <si>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</si>
  <si>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</si>
  <si>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</si>
  <si>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</si>
  <si>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</si>
  <si>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</si>
  <si>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</si>
  <si>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</si>
  <si>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</si>
  <si>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</si>
  <si>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</si>
  <si>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</si>
  <si>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</si>
  <si>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</si>
  <si>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</si>
  <si>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</si>
  <si>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</si>
  <si>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</si>
  <si>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</si>
  <si>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</si>
  <si>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</si>
  <si>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</si>
  <si>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</si>
  <si>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</si>
  <si>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</si>
  <si>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</si>
  <si>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</si>
  <si>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</si>
  <si>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</si>
  <si>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</si>
  <si>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</si>
  <si>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</si>
  <si>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</si>
  <si>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</si>
  <si>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</si>
  <si>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</si>
  <si>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</si>
  <si>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</si>
  <si>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</si>
  <si>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</si>
  <si>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</si>
  <si>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</si>
  <si>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</si>
  <si>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</si>
  <si>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</si>
  <si>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</si>
  <si>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</si>
  <si>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</si>
  <si>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</si>
  <si>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</si>
  <si>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</si>
  <si>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</si>
  <si>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</si>
  <si>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</si>
  <si>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</si>
  <si>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</si>
  <si>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</si>
  <si>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</si>
  <si>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</si>
  <si>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</si>
  <si>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</si>
  <si>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</si>
  <si>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</si>
  <si>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</si>
  <si>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</si>
  <si>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</si>
  <si>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</si>
  <si>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</si>
  <si>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</si>
  <si>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</si>
  <si>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</si>
  <si>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</si>
  <si>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</si>
  <si>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</si>
  <si>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</si>
  <si>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</si>
  <si>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</si>
  <si>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</si>
  <si>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</si>
  <si>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</si>
  <si>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</si>
  <si>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</si>
  <si>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</si>
  <si>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</si>
  <si>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</si>
  <si>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</si>
  <si>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</si>
  <si>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</si>
  <si>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</si>
  <si>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</si>
  <si>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</si>
  <si>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</si>
  <si>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</si>
  <si>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</si>
  <si>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</si>
  <si>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</si>
  <si>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</si>
  <si>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</si>
  <si>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</si>
  <si>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</si>
  <si>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</si>
  <si>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</si>
  <si>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</si>
  <si>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</si>
  <si>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</si>
  <si>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</si>
  <si>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</si>
  <si>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</si>
  <si>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</si>
  <si>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</si>
  <si>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</si>
  <si>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</si>
  <si>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</si>
  <si>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</si>
  <si>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</si>
  <si>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</si>
  <si>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</si>
  <si>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</si>
  <si>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</si>
  <si>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</si>
  <si>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</si>
  <si>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</si>
  <si>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</si>
  <si>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</si>
  <si>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</si>
  <si>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</si>
  <si>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</si>
  <si>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</si>
  <si>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</si>
  <si>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</si>
  <si>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</si>
  <si>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</si>
  <si>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</si>
  <si>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</si>
  <si>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</si>
  <si>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</si>
  <si>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</si>
  <si>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</si>
  <si>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</si>
  <si>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</si>
  <si>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</si>
  <si>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</si>
  <si>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</si>
  <si>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</si>
  <si>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</si>
  <si>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</si>
  <si>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</si>
  <si>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</si>
  <si>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</si>
  <si>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</si>
  <si>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</si>
  <si>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</si>
  <si>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</si>
  <si>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</si>
  <si>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</si>
  <si>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</si>
  <si>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</si>
  <si>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</si>
  <si>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</si>
  <si>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</si>
  <si>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</si>
  <si>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</si>
  <si>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</si>
  <si>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</si>
  <si>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</si>
  <si>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</si>
  <si>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</si>
  <si>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</si>
  <si>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</si>
  <si>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</si>
  <si>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</si>
  <si>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</si>
  <si>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</si>
  <si>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</si>
  <si>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</si>
  <si>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</si>
  <si>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</si>
  <si>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</si>
  <si>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</si>
  <si>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</si>
  <si>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</si>
  <si>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</si>
  <si>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</si>
  <si>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</si>
  <si>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</si>
  <si>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</si>
  <si>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</si>
  <si>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</si>
  <si>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</si>
  <si>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</si>
  <si>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</si>
  <si>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</si>
  <si>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</si>
  <si>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</si>
  <si>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</si>
  <si>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</si>
  <si>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</si>
  <si>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</si>
  <si>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</si>
  <si>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</si>
  <si>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</si>
  <si>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</si>
  <si>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</si>
  <si>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</si>
  <si>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</si>
  <si>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</si>
  <si>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</si>
  <si>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</si>
  <si>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</si>
  <si>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</si>
  <si>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</si>
  <si>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</si>
  <si>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</si>
  <si>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</si>
  <si>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</si>
  <si>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</si>
  <si>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</si>
  <si>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</si>
  <si>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</si>
  <si>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</si>
  <si>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</si>
  <si>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</si>
  <si>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</si>
  <si>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</si>
  <si>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</si>
  <si>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</si>
  <si>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</si>
  <si>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</si>
  <si>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</si>
  <si>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</si>
  <si>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</si>
  <si>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</si>
  <si>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</si>
  <si>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</si>
  <si>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</si>
  <si>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</si>
  <si>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</si>
  <si>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</si>
  <si>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</si>
  <si>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</si>
  <si>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</si>
  <si>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</si>
  <si>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</si>
  <si>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</si>
  <si>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</si>
  <si>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</si>
  <si>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</si>
  <si>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</si>
  <si>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</si>
  <si>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</si>
  <si>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</si>
  <si>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</si>
  <si>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</si>
  <si>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</si>
  <si>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</si>
  <si>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</si>
  <si>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</si>
  <si>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</si>
  <si>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</si>
  <si>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</si>
  <si>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</si>
  <si>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</si>
  <si>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</si>
  <si>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</si>
  <si>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</si>
  <si>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</si>
  <si>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</si>
  <si>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</si>
  <si>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</si>
  <si>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</si>
  <si>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</si>
  <si>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</si>
  <si>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</si>
  <si>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</si>
  <si>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</si>
  <si>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</si>
  <si>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</si>
  <si>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</si>
  <si>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</si>
  <si>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</si>
  <si>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</si>
  <si>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</si>
  <si>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</si>
  <si>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</si>
  <si>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</si>
  <si>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</si>
  <si>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</si>
  <si>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</si>
  <si>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</si>
  <si>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</si>
  <si>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</si>
  <si>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</si>
  <si>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</si>
  <si>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</si>
  <si>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</si>
  <si>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</si>
  <si>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</si>
  <si>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</si>
  <si>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</si>
  <si>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</si>
  <si>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</si>
  <si>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</si>
  <si>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</si>
  <si>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</si>
  <si>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</si>
  <si>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</si>
  <si>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</si>
  <si>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</si>
  <si>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</si>
  <si>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</si>
  <si>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</si>
  <si>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</si>
  <si>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</si>
  <si>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</si>
  <si>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</si>
  <si>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</si>
  <si>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</si>
  <si>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</si>
  <si>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</si>
  <si>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</si>
  <si>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</si>
  <si>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</si>
  <si>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</si>
  <si>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</si>
  <si>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</si>
  <si>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</si>
  <si>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</si>
  <si>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</si>
  <si>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</si>
  <si>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</si>
  <si>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</si>
  <si>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</si>
  <si>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</si>
  <si>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</si>
  <si>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</si>
  <si>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</si>
  <si>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</si>
  <si>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</si>
  <si>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</si>
  <si>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</si>
  <si>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</si>
  <si>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</si>
  <si>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</si>
  <si>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</si>
  <si>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</si>
  <si>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</si>
  <si>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</si>
  <si>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</si>
  <si>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</si>
  <si>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</si>
  <si>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</si>
  <si>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</si>
  <si>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</si>
  <si>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</si>
  <si>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</si>
  <si>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</si>
  <si>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</si>
  <si>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</si>
  <si>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</si>
  <si>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</si>
  <si>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</si>
  <si>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</si>
  <si>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</si>
  <si>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</si>
  <si>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</si>
  <si>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</si>
  <si>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</si>
  <si>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</si>
  <si>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</si>
  <si>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</si>
  <si>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</si>
  <si>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</si>
  <si>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</si>
  <si>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</si>
  <si>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</si>
  <si>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</si>
  <si>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</si>
  <si>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</si>
  <si>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</si>
  <si>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</si>
  <si>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</si>
  <si>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</si>
  <si>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</si>
  <si>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</si>
  <si>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</si>
  <si>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</si>
  <si>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</si>
  <si>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</si>
  <si>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</si>
  <si>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</si>
  <si>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</si>
  <si>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</si>
  <si>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</si>
  <si>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</si>
  <si>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</si>
  <si>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</si>
  <si>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</si>
  <si>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</si>
  <si>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</si>
  <si>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</si>
  <si>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</si>
  <si>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</si>
  <si>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</si>
  <si>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</si>
  <si>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</si>
  <si>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</si>
  <si>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</si>
  <si>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</si>
  <si>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</si>
  <si>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</si>
  <si>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</si>
  <si>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</si>
  <si>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</si>
  <si>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</si>
  <si>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</si>
  <si>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</si>
  <si>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</si>
  <si>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</si>
  <si>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</si>
  <si>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</si>
  <si>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</si>
  <si>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</si>
  <si>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</si>
  <si>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</si>
  <si>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</si>
  <si>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</si>
  <si>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</si>
  <si>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</si>
  <si>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</si>
  <si>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</si>
  <si>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</si>
  <si>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</si>
  <si>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</si>
  <si>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</si>
  <si>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</si>
  <si>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</si>
  <si>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</si>
  <si>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</si>
  <si>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</si>
  <si>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</si>
  <si>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</si>
  <si>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</si>
  <si>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</si>
  <si>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</si>
  <si>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</si>
  <si>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</si>
  <si>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</si>
  <si>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</si>
  <si>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</si>
  <si>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</si>
  <si>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</si>
  <si>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</si>
  <si>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</si>
  <si>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</si>
  <si>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</si>
  <si>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</si>
  <si>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</si>
  <si>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</si>
  <si>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</si>
  <si>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</si>
  <si>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</si>
  <si>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</si>
  <si>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</si>
  <si>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</si>
  <si>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</si>
  <si>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</si>
  <si>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</si>
  <si>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</si>
  <si>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</si>
  <si>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</si>
  <si>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</si>
  <si>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</si>
  <si>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</si>
  <si>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</si>
  <si>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</si>
  <si>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</si>
  <si>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</si>
  <si>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</si>
  <si>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</si>
  <si>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</si>
  <si>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</si>
  <si>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</si>
  <si>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</si>
  <si>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</si>
  <si>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</si>
  <si>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</si>
  <si>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</si>
  <si>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</si>
  <si>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</si>
  <si>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</si>
  <si>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</si>
  <si>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</si>
  <si>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</si>
  <si>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</si>
  <si>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</si>
  <si>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</si>
  <si>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</si>
  <si>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</si>
  <si>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</si>
  <si>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</si>
  <si>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</si>
  <si>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</si>
  <si>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</si>
  <si>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</si>
  <si>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</si>
  <si>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</si>
  <si>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</si>
  <si>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</si>
  <si>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</si>
  <si>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</si>
  <si>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</si>
  <si>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</si>
  <si>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</si>
  <si>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</si>
  <si>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</si>
  <si>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</si>
  <si>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</si>
  <si>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</si>
  <si>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</si>
  <si>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</si>
  <si>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</si>
  <si>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</si>
  <si>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</si>
  <si>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</si>
  <si>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</si>
  <si>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</si>
  <si>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</si>
  <si>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</si>
  <si>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</si>
  <si>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</si>
  <si>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</si>
  <si>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</si>
  <si>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</si>
  <si>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</si>
  <si>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</si>
  <si>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</si>
  <si>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</si>
  <si>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</si>
  <si>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</si>
  <si>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</si>
  <si>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</si>
  <si>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</si>
  <si>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</si>
  <si>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</si>
  <si>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</si>
  <si>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</si>
  <si>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</si>
  <si>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</si>
  <si>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</si>
  <si>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</si>
  <si>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</si>
  <si>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</si>
  <si>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</si>
  <si>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</si>
  <si>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</si>
  <si>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</si>
  <si>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</si>
  <si>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</si>
  <si>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</si>
  <si>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</si>
  <si>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</si>
  <si>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</si>
  <si>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</si>
  <si>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</si>
  <si>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</si>
  <si>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</si>
  <si>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</si>
  <si>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</si>
  <si>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</si>
  <si>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</si>
  <si>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</si>
  <si>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</si>
  <si>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</si>
  <si>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</si>
  <si>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</si>
  <si>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</si>
  <si>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</si>
  <si>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</si>
  <si>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</si>
  <si>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</si>
  <si>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</si>
  <si>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</si>
  <si>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</si>
  <si>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</si>
  <si>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</si>
  <si>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</si>
  <si>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</si>
  <si>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</si>
  <si>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</si>
  <si>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</si>
  <si>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</si>
  <si>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</si>
  <si>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</si>
  <si>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</si>
  <si>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</si>
  <si>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</si>
  <si>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</si>
  <si>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</si>
  <si>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</si>
  <si>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</si>
  <si>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</si>
  <si>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</si>
  <si>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</si>
  <si>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</si>
  <si>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</si>
  <si>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</si>
  <si>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</si>
  <si>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</si>
  <si>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</si>
  <si>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</si>
  <si>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</si>
  <si>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</si>
  <si>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</si>
  <si>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</si>
  <si>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</si>
  <si>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</si>
  <si>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</si>
  <si>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</si>
  <si>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</si>
  <si>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</si>
  <si>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</si>
  <si>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</si>
  <si>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</si>
  <si>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</si>
  <si>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</si>
  <si>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</si>
  <si>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</si>
  <si>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</si>
  <si>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</si>
  <si>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</si>
  <si>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</si>
  <si>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</si>
  <si>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</si>
  <si>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</si>
  <si>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</si>
  <si>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</si>
  <si>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</si>
  <si>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</si>
  <si>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</si>
  <si>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</si>
  <si>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</si>
  <si>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</si>
  <si>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</si>
  <si>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</si>
  <si>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</si>
  <si>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</si>
  <si>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</si>
  <si>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</si>
  <si>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</si>
  <si>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</si>
  <si>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</si>
  <si>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</si>
  <si>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</si>
  <si>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</si>
  <si>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</si>
  <si>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</si>
  <si>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</si>
  <si>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</si>
  <si>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</si>
  <si>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</si>
  <si>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</si>
  <si>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</si>
  <si>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</si>
  <si>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</si>
  <si>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</si>
  <si>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</si>
  <si>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</si>
  <si>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</si>
  <si>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</si>
  <si>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</si>
  <si>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</si>
  <si>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</si>
  <si>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</si>
  <si>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</si>
  <si>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</si>
  <si>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</si>
  <si>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</si>
  <si>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</si>
  <si>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</si>
  <si>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</si>
  <si>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</si>
  <si>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</si>
  <si>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</si>
  <si>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</si>
  <si>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</si>
  <si>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</si>
  <si>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</si>
  <si>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</si>
  <si>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</si>
  <si>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</si>
  <si>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</si>
  <si>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</si>
  <si>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</si>
  <si>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</si>
  <si>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</si>
  <si>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</si>
  <si>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</si>
  <si>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</si>
  <si>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</si>
  <si>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</si>
  <si>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</si>
  <si>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</si>
  <si>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</si>
  <si>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</si>
  <si>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</si>
  <si>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</si>
  <si>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</si>
  <si>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</si>
  <si>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</si>
  <si>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</si>
  <si>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</si>
  <si>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</si>
  <si>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</si>
  <si>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</si>
  <si>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</si>
  <si>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</si>
  <si>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</si>
  <si>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</si>
  <si>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</si>
  <si>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</si>
  <si>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</si>
  <si>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</si>
  <si>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</si>
  <si>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</si>
  <si>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</si>
  <si>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</si>
  <si>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</si>
  <si>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</si>
  <si>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</si>
  <si>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</si>
  <si>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</si>
  <si>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</si>
  <si>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</si>
  <si>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</si>
  <si>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</si>
  <si>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</si>
  <si>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</si>
  <si>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</si>
  <si>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</si>
  <si>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</si>
  <si>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</si>
  <si>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</si>
  <si>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</si>
  <si>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</si>
  <si>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</si>
  <si>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</si>
  <si>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</si>
  <si>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</si>
  <si>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</si>
  <si>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</si>
  <si>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</si>
  <si>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</si>
  <si>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</si>
  <si>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</si>
  <si>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</si>
  <si>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</si>
  <si>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</si>
  <si>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</si>
  <si>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</si>
  <si>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</si>
  <si>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</si>
  <si>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</si>
  <si>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</si>
  <si>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</si>
  <si>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</si>
  <si>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</si>
  <si>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</si>
  <si>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</si>
  <si>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</si>
  <si>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</si>
  <si>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</si>
  <si>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</si>
  <si>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</si>
  <si>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</si>
  <si>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</si>
  <si>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</si>
  <si>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</si>
  <si>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</si>
  <si>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</si>
  <si>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</si>
  <si>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</si>
  <si>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</si>
  <si>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</si>
  <si>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</si>
  <si>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</si>
  <si>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</si>
  <si>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</si>
  <si>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</si>
  <si>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</si>
  <si>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</si>
  <si>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</si>
  <si>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</si>
  <si>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</si>
  <si>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</si>
  <si>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</si>
  <si>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</si>
  <si>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</si>
  <si>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</si>
  <si>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</si>
  <si>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</si>
  <si>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</si>
  <si>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</si>
  <si>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</si>
  <si>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</si>
  <si>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</si>
  <si>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</si>
  <si>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</si>
  <si>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</si>
  <si>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</si>
  <si>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</si>
  <si>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</si>
  <si>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</si>
  <si>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</si>
  <si>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</si>
  <si>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</si>
  <si>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</si>
  <si>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</si>
  <si>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</si>
  <si>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</si>
  <si>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</si>
  <si>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</si>
  <si>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</si>
  <si>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</si>
  <si>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</si>
  <si>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</si>
  <si>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</si>
  <si>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</si>
  <si>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</si>
  <si>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</si>
  <si>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</si>
  <si>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</si>
  <si>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</si>
  <si>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</si>
  <si>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</si>
  <si>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</si>
  <si>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</si>
  <si>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</si>
  <si>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</si>
  <si>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</si>
  <si>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</si>
  <si>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</si>
  <si>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</si>
  <si>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</si>
  <si>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</si>
  <si>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</si>
  <si>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</si>
  <si>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</si>
  <si>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</si>
  <si>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</si>
  <si>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</si>
  <si>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</si>
  <si>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</si>
  <si>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</si>
  <si>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</si>
  <si>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</si>
  <si>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</si>
  <si>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</si>
  <si>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</si>
  <si>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</si>
  <si>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</si>
  <si>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</si>
  <si>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</si>
  <si>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</si>
  <si>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</si>
  <si>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</si>
  <si>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</si>
  <si>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</si>
  <si>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</si>
  <si>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</si>
  <si>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</si>
  <si>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</si>
  <si>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</si>
  <si>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</si>
  <si>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</si>
  <si>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</si>
  <si>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</si>
  <si>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</si>
  <si>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</si>
  <si>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</si>
  <si>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</si>
  <si>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</si>
  <si>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</si>
  <si>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</si>
  <si>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</si>
  <si>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</si>
  <si>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</si>
  <si>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</si>
  <si>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</si>
  <si>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</si>
  <si>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</si>
  <si>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</si>
  <si>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</si>
  <si>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</si>
  <si>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</si>
  <si>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</si>
  <si>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</si>
  <si>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</si>
  <si>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</si>
  <si>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</si>
  <si>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</si>
  <si>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</si>
  <si>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</si>
  <si>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</si>
  <si>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</si>
  <si>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</si>
  <si>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</si>
  <si>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</si>
  <si>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</si>
  <si>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</si>
  <si>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</si>
  <si>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</si>
  <si>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</si>
  <si>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</si>
  <si>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</si>
  <si>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</si>
  <si>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</si>
  <si>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</si>
  <si>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</si>
  <si>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</si>
  <si>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</si>
  <si>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</si>
  <si>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</si>
  <si>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</si>
  <si>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</si>
  <si>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</si>
  <si>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</si>
  <si>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</si>
  <si>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</si>
  <si>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</si>
  <si>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</si>
  <si>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</si>
  <si>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</si>
  <si>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</si>
  <si>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</si>
  <si>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</si>
  <si>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</si>
  <si>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</si>
  <si>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</si>
  <si>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</si>
  <si>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</si>
  <si>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</si>
  <si>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</si>
  <si>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</si>
  <si>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</si>
  <si>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</si>
  <si>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</si>
  <si>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</si>
  <si>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</si>
  <si>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</si>
  <si>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</si>
  <si>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</si>
  <si>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</si>
  <si>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</si>
  <si>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</si>
  <si>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</si>
  <si>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</si>
  <si>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</si>
  <si>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</si>
  <si>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</si>
  <si>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</si>
  <si>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</si>
  <si>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</si>
  <si>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</si>
  <si>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</si>
  <si>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</si>
  <si>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</si>
  <si>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</si>
  <si>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</si>
  <si>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</si>
  <si>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</si>
  <si>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</si>
  <si>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</si>
  <si>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</si>
  <si>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</si>
  <si>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</si>
  <si>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</si>
  <si>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</si>
  <si>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</si>
  <si>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</si>
  <si>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</si>
  <si>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</si>
  <si>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</si>
  <si>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</si>
  <si>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</si>
  <si>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</si>
  <si>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</si>
  <si>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</si>
  <si>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</si>
  <si>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</si>
  <si>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</si>
  <si>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</si>
  <si>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</si>
  <si>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</si>
  <si>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</si>
  <si>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</si>
  <si>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</si>
  <si>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</si>
  <si>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</si>
  <si>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</si>
  <si>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</si>
  <si>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</si>
  <si>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</si>
  <si>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</si>
  <si>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</si>
  <si>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</si>
  <si>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</si>
  <si>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</si>
  <si>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</si>
  <si>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</si>
  <si>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</si>
  <si>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</si>
  <si>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</si>
  <si>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</si>
  <si>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</si>
  <si>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</si>
  <si>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</si>
  <si>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</si>
  <si>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</si>
  <si>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</si>
  <si>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</si>
  <si>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</si>
  <si>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</si>
  <si>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</si>
  <si>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</si>
  <si>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</si>
  <si>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</si>
  <si>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</si>
  <si>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</si>
  <si>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</si>
  <si>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</si>
  <si>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</si>
  <si>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</si>
  <si>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</si>
  <si>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</si>
  <si>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</si>
  <si>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</si>
  <si>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</si>
  <si>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</si>
  <si>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</si>
  <si>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</si>
  <si>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</si>
  <si>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</si>
  <si>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</si>
  <si>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</si>
  <si>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</si>
  <si>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</si>
  <si>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</si>
  <si>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</si>
  <si>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</si>
  <si>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</si>
  <si>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</si>
  <si>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</si>
  <si>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</si>
  <si>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</si>
  <si>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</si>
  <si>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</si>
  <si>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</si>
  <si>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</si>
  <si>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</si>
  <si>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</si>
  <si>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</si>
  <si>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</si>
  <si>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</si>
  <si>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</si>
  <si>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</si>
  <si>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</si>
  <si>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</si>
  <si>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</si>
  <si>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</si>
  <si>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</si>
  <si>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</si>
  <si>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</si>
  <si>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</si>
  <si>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</si>
  <si>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</si>
  <si>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</si>
  <si>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</si>
  <si>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</si>
  <si>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</si>
  <si>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</si>
  <si>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</si>
  <si>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</si>
  <si>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</si>
  <si>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</si>
  <si>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</si>
  <si>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</si>
  <si>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</si>
  <si>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</si>
  <si>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</si>
  <si>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</si>
  <si>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</si>
  <si>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</si>
  <si>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</si>
  <si>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</si>
  <si>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</si>
  <si>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</si>
  <si>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</si>
  <si>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</si>
  <si>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</si>
  <si>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</si>
  <si>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</si>
  <si>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</si>
  <si>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</si>
  <si>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</si>
  <si>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</si>
  <si>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</si>
  <si>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</si>
  <si>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</si>
  <si>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</si>
  <si>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</si>
  <si>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</si>
  <si>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</si>
  <si>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</si>
  <si>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</si>
  <si>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</si>
  <si>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</si>
  <si>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</si>
  <si>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</si>
  <si>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</si>
  <si>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</si>
  <si>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</si>
  <si>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</si>
  <si>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</si>
  <si>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</si>
  <si>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</si>
  <si>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</si>
  <si>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</si>
  <si>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</si>
  <si>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</si>
  <si>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</si>
  <si>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</si>
  <si>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</si>
  <si>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</si>
  <si>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</si>
  <si>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</si>
  <si>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</si>
  <si>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</si>
  <si>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</si>
  <si>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</si>
  <si>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</si>
  <si>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</si>
  <si>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</si>
  <si>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</si>
  <si>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</si>
  <si>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</si>
  <si>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</si>
  <si>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</si>
  <si>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</si>
  <si>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</si>
  <si>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</si>
  <si>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</si>
  <si>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</si>
  <si>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</si>
  <si>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</si>
  <si>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</si>
  <si>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</si>
  <si>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</si>
  <si>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</si>
  <si>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</si>
  <si>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</si>
  <si>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</si>
  <si>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</si>
  <si>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</si>
  <si>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</si>
  <si>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</si>
  <si>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</si>
  <si>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</si>
  <si>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</si>
  <si>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</si>
  <si>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</si>
  <si>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</si>
  <si>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</si>
  <si>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</si>
  <si>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</si>
  <si>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</si>
  <si>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</si>
  <si>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</si>
  <si>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</si>
  <si>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</si>
  <si>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</si>
  <si>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</si>
  <si>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</si>
  <si>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</si>
  <si>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</si>
  <si>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</si>
  <si>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</si>
  <si>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</si>
  <si>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</si>
  <si>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</si>
  <si>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</si>
  <si>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</si>
  <si>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</si>
  <si>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</si>
  <si>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</si>
  <si>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</si>
  <si>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</si>
  <si>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</si>
  <si>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</si>
  <si>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</si>
  <si>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</si>
  <si>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</si>
  <si>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</si>
  <si>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</si>
  <si>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</si>
  <si>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</si>
  <si>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</si>
  <si>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</si>
  <si>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</si>
  <si>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</si>
  <si>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</si>
  <si>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</si>
  <si>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</si>
  <si>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</si>
  <si>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</si>
  <si>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</si>
  <si>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</si>
  <si>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</si>
  <si>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</si>
  <si>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</si>
  <si>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</si>
  <si>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</si>
  <si>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</si>
  <si>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</si>
  <si>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</si>
  <si>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</si>
  <si>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</si>
  <si>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</si>
  <si>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</si>
  <si>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</si>
  <si>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</si>
  <si>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</si>
  <si>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</si>
  <si>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</si>
  <si>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</si>
  <si>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</si>
  <si>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</si>
  <si>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</si>
  <si>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</si>
  <si>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</si>
  <si>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</si>
  <si>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</si>
  <si>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</si>
  <si>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</si>
  <si>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</si>
  <si>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</si>
  <si>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</si>
  <si>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</si>
  <si>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</si>
  <si>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</si>
  <si>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</si>
  <si>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</si>
  <si>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</si>
  <si>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</si>
  <si>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</si>
  <si>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</si>
  <si>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</si>
  <si>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</si>
  <si>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</si>
  <si>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</si>
  <si>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</si>
  <si>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</si>
  <si>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</si>
  <si>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</si>
  <si>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</si>
  <si>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</si>
  <si>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</si>
  <si>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</si>
  <si>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</si>
  <si>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</si>
  <si>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</si>
  <si>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</si>
  <si>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</si>
  <si>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</si>
  <si>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</si>
  <si>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</si>
  <si>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</si>
  <si>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</si>
  <si>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</si>
  <si>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</si>
  <si>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</si>
  <si>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</si>
  <si>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</si>
  <si>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</si>
  <si>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</si>
  <si>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</si>
  <si>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</si>
  <si>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</si>
  <si>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</si>
  <si>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</si>
  <si>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</si>
  <si>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</si>
  <si>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</si>
  <si>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</si>
  <si>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</si>
  <si>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</si>
  <si>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</si>
  <si>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</si>
  <si>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</si>
  <si>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</si>
  <si>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</si>
  <si>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</si>
  <si>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</si>
  <si>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</si>
  <si>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</si>
  <si>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</si>
  <si>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</si>
  <si>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</si>
  <si>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</si>
  <si>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</si>
  <si>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</si>
  <si>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</si>
  <si>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</si>
  <si>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</si>
  <si>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</si>
  <si>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</si>
  <si>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</si>
  <si>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</si>
  <si>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</si>
  <si>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</si>
  <si>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</si>
  <si>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</si>
  <si>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</si>
  <si>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</si>
  <si>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</si>
  <si>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</si>
  <si>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</si>
  <si>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</si>
  <si>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</si>
  <si>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</si>
  <si>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</si>
  <si>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</si>
  <si>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</si>
  <si>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</si>
  <si>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</si>
  <si>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</si>
  <si>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</si>
  <si>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</si>
  <si>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</si>
  <si>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</si>
  <si>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</si>
  <si>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</si>
  <si>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</si>
  <si>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</si>
  <si>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</si>
  <si>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</si>
  <si>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</si>
  <si>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</si>
  <si>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</si>
  <si>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</si>
  <si>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</si>
  <si>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</si>
  <si>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</si>
  <si>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</si>
  <si>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</si>
  <si>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</si>
  <si>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</si>
  <si>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</si>
  <si>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</si>
  <si>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</si>
  <si>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</si>
  <si>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</si>
  <si>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</si>
  <si>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</si>
  <si>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</si>
  <si>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</si>
  <si>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</si>
  <si>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</si>
  <si>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</si>
  <si>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</si>
  <si>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</si>
  <si>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</si>
  <si>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</si>
  <si>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</si>
  <si>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</si>
  <si>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</si>
  <si>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</si>
  <si>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</si>
  <si>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</si>
  <si>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</si>
  <si>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</si>
  <si>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</si>
  <si>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</si>
  <si>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</si>
  <si>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</si>
  <si>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</si>
  <si>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</si>
  <si>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</si>
  <si>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</si>
  <si>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</si>
  <si>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</si>
  <si>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</si>
  <si>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</si>
  <si>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</si>
  <si>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</si>
  <si>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</si>
  <si>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</si>
  <si>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</si>
  <si>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</si>
  <si>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</si>
  <si>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</si>
  <si>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</si>
  <si>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</si>
  <si>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</si>
  <si>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</si>
  <si>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</si>
  <si>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</si>
  <si>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</si>
  <si>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</si>
  <si>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</si>
  <si>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</si>
  <si>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</si>
  <si>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</si>
  <si>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</si>
  <si>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</si>
  <si>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</si>
  <si>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</si>
  <si>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</si>
  <si>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</si>
  <si>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</si>
  <si>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</si>
  <si>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</si>
  <si>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</si>
  <si>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</si>
  <si>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</si>
  <si>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</si>
  <si>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</si>
  <si>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</si>
  <si>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</si>
  <si>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</si>
  <si>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</si>
  <si>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</si>
  <si>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</si>
  <si>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</si>
  <si>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</si>
  <si>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</si>
  <si>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</si>
  <si>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</si>
  <si>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</si>
  <si>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</si>
  <si>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</si>
  <si>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</si>
  <si>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</si>
  <si>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</si>
  <si>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</si>
  <si>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</si>
  <si>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</si>
  <si>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</si>
  <si>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</si>
  <si>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</si>
  <si>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</si>
  <si>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</si>
  <si>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</si>
  <si>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</si>
  <si>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</si>
  <si>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</si>
  <si>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</si>
  <si>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</si>
  <si>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</si>
  <si>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</si>
  <si>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</si>
  <si>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</si>
  <si>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</si>
  <si>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</si>
  <si>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</si>
  <si>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</si>
  <si>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</si>
  <si>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</si>
  <si>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</si>
  <si>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</si>
  <si>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</si>
  <si>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</si>
  <si>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</si>
  <si>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</si>
  <si>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</si>
  <si>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</si>
  <si>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</si>
  <si>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</si>
  <si>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</si>
  <si>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</si>
  <si>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</si>
  <si>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</si>
  <si>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</si>
  <si>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</si>
  <si>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</si>
  <si>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</si>
  <si>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</si>
  <si>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</si>
  <si>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</si>
  <si>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</si>
  <si>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</si>
  <si>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</si>
  <si>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</si>
  <si>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</si>
  <si>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</si>
  <si>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</si>
  <si>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</si>
  <si>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</si>
  <si>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</si>
  <si>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</si>
  <si>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</si>
  <si>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</si>
  <si>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</si>
  <si>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</si>
  <si>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</si>
  <si>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</si>
  <si>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</si>
  <si>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</si>
  <si>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</si>
  <si>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</si>
  <si>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</si>
  <si>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</si>
  <si>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</si>
  <si>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</si>
  <si>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</si>
  <si>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</si>
  <si>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</si>
  <si>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</si>
  <si>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</si>
  <si>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</si>
  <si>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</si>
  <si>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</si>
  <si>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</si>
  <si>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</si>
  <si>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</si>
  <si>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</si>
  <si>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</si>
  <si>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</si>
  <si>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</si>
  <si>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</si>
  <si>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</si>
  <si>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</si>
  <si>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</si>
  <si>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</si>
  <si>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</si>
  <si>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</si>
  <si>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</si>
  <si>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</si>
  <si>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</si>
  <si>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</si>
  <si>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</si>
  <si>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</si>
  <si>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</si>
  <si>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</si>
  <si>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</si>
  <si>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</si>
  <si>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</si>
  <si>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</si>
  <si>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</si>
  <si>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</si>
  <si>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</si>
  <si>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</si>
  <si>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</si>
  <si>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</si>
  <si>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</si>
  <si>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</si>
  <si>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</si>
  <si>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</si>
  <si>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</si>
  <si>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</si>
  <si>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</si>
  <si>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</si>
  <si>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</si>
  <si>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</si>
  <si>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</si>
  <si>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</si>
  <si>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</si>
  <si>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</si>
  <si>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</si>
  <si>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</si>
  <si>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</si>
  <si>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</si>
  <si>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</si>
  <si>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</si>
  <si>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</si>
  <si>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</si>
  <si>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</si>
  <si>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</si>
  <si>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</si>
  <si>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</si>
  <si>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</si>
  <si>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</si>
  <si>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</si>
  <si>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</si>
  <si>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</si>
  <si>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</si>
  <si>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</si>
  <si>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</si>
  <si>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</si>
  <si>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</si>
  <si>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</si>
  <si>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</si>
  <si>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</si>
  <si>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</si>
  <si>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</si>
  <si>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</si>
  <si>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</si>
  <si>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</si>
  <si>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</si>
  <si>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</si>
  <si>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</si>
  <si>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</si>
  <si>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</si>
  <si>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</si>
  <si>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</si>
  <si>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</si>
  <si>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</si>
  <si>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</si>
  <si>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</si>
  <si>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</si>
  <si>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</si>
  <si>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</si>
  <si>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</si>
  <si>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</si>
  <si>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</si>
  <si>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</si>
  <si>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</si>
  <si>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</si>
  <si>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</si>
  <si>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</si>
  <si>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</si>
  <si>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</si>
  <si>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</si>
  <si>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</si>
  <si>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</si>
  <si>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</si>
  <si>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</si>
  <si>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</si>
  <si>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</si>
  <si>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</si>
  <si>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</si>
  <si>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</si>
  <si>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</si>
  <si>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</si>
  <si>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</si>
  <si>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</si>
  <si>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</si>
  <si>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</si>
  <si>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</si>
  <si>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</si>
  <si>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</si>
  <si>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</si>
  <si>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</si>
  <si>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</si>
  <si>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</si>
  <si>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</si>
  <si>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</si>
  <si>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</si>
  <si>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</si>
  <si>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</si>
  <si>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</si>
  <si>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</si>
  <si>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</si>
  <si>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</si>
  <si>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</si>
  <si>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</si>
  <si>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</si>
  <si>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</si>
  <si>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</si>
  <si>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</si>
  <si>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</si>
  <si>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</si>
  <si>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</si>
  <si>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</si>
  <si>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</si>
  <si>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</si>
  <si>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</si>
  <si>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</si>
  <si>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</si>
  <si>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</si>
  <si>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</si>
  <si>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</si>
  <si>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</si>
  <si>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</si>
  <si>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</si>
  <si>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</si>
  <si>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</si>
  <si>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</si>
  <si>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</si>
  <si>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</si>
  <si>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</si>
  <si>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</si>
  <si>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</si>
  <si>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</si>
  <si>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</si>
  <si>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</si>
  <si>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</si>
  <si>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</si>
  <si>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</si>
  <si>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</si>
  <si>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</si>
  <si>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</si>
  <si>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</si>
  <si>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</si>
  <si>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</si>
  <si>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</si>
  <si>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</si>
  <si>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</si>
  <si>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</si>
  <si>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</si>
  <si>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</si>
  <si>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</si>
  <si>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</si>
  <si>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</si>
  <si>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</si>
  <si>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</si>
  <si>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</si>
  <si>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</si>
  <si>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</si>
  <si>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</si>
  <si>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</si>
  <si>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</si>
  <si>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</si>
  <si>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</si>
  <si>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</si>
  <si>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</si>
  <si>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</si>
  <si>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</si>
  <si>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</si>
  <si>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</si>
  <si>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</si>
  <si>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</si>
  <si>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</si>
  <si>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</si>
  <si>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</si>
  <si>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</si>
  <si>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</si>
  <si>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</si>
  <si>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</si>
  <si>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</si>
  <si>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</si>
  <si>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</si>
  <si>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</si>
  <si>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</si>
  <si>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</si>
  <si>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</si>
  <si>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</si>
  <si>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</si>
  <si>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</si>
  <si>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</si>
  <si>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</si>
  <si>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</si>
  <si>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</si>
  <si>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</si>
  <si>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</si>
  <si>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</si>
  <si>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</si>
  <si>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</si>
  <si>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</si>
  <si>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</si>
  <si>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</si>
  <si>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</si>
  <si>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</si>
  <si>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</si>
  <si>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</si>
  <si>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</si>
  <si>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</si>
  <si>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</si>
  <si>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</si>
  <si>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</si>
  <si>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</si>
  <si>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</si>
  <si>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</si>
  <si>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</si>
  <si>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</si>
  <si>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</si>
  <si>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</si>
  <si>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</si>
  <si>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</si>
  <si>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</si>
  <si>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</si>
  <si>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</si>
  <si>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</si>
  <si>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</si>
  <si>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</si>
  <si>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</si>
  <si>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</si>
  <si>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</si>
  <si>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</si>
  <si>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</si>
  <si>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</si>
  <si>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</si>
  <si>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</si>
  <si>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</si>
  <si>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</si>
  <si>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</si>
  <si>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</si>
  <si>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</si>
  <si>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</si>
  <si>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</si>
  <si>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</si>
  <si>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</si>
  <si>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</si>
  <si>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</si>
  <si>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</si>
  <si>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</si>
  <si>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</si>
  <si>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</si>
  <si>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</si>
  <si>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</si>
  <si>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</si>
  <si>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</si>
  <si>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</si>
  <si>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</si>
  <si>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</si>
  <si>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</si>
  <si>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</si>
  <si>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</si>
  <si>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</si>
  <si>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</si>
  <si>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</si>
  <si>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</si>
  <si>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</si>
  <si>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</si>
  <si>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</si>
  <si>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</si>
  <si>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</si>
  <si>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</si>
  <si>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</si>
  <si>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</si>
  <si>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</si>
  <si>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</si>
  <si>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</si>
  <si>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</si>
  <si>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</si>
  <si>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</si>
  <si>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</si>
  <si>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</si>
  <si>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</si>
  <si>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</si>
  <si>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</si>
  <si>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</si>
  <si>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</si>
  <si>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</si>
  <si>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</si>
  <si>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</si>
  <si>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</si>
  <si>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</si>
  <si>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</si>
  <si>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</si>
  <si>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</si>
  <si>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</si>
  <si>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</si>
  <si>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</si>
  <si>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</si>
  <si>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</si>
  <si>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</si>
  <si>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</si>
  <si>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</si>
  <si>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</si>
  <si>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</si>
  <si>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</si>
  <si>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</si>
  <si>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</si>
  <si>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</si>
  <si>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</si>
  <si>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</si>
  <si>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</si>
  <si>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</si>
  <si>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</si>
  <si>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</si>
  <si>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</si>
  <si>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</si>
  <si>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</si>
  <si>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</si>
  <si>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</si>
  <si>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</si>
  <si>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</si>
  <si>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</si>
  <si>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</si>
  <si>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</si>
  <si>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</si>
  <si>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</si>
  <si>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</si>
  <si>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</si>
  <si>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</si>
  <si>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</si>
  <si>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</si>
  <si>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</si>
  <si>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</si>
  <si>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</si>
  <si>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</si>
  <si>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</si>
  <si>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</si>
  <si>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</si>
  <si>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</si>
  <si>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</si>
  <si>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</si>
  <si>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</si>
  <si>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</si>
  <si>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</si>
  <si>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</si>
  <si>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</si>
  <si>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</si>
  <si>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</si>
  <si>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</si>
  <si>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</si>
  <si>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</si>
  <si>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</si>
  <si>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</si>
  <si>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</si>
  <si>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</si>
  <si>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</si>
  <si>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</si>
  <si>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</si>
  <si>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</si>
  <si>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</si>
  <si>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</si>
  <si>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</si>
  <si>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</si>
  <si>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</si>
  <si>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</si>
  <si>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</si>
  <si>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</si>
  <si>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</si>
  <si>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</si>
  <si>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</si>
  <si>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</si>
  <si>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</si>
  <si>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</si>
  <si>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</si>
  <si>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</si>
  <si>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</si>
  <si>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</si>
  <si>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</si>
  <si>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</si>
  <si>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</si>
  <si>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</si>
  <si>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</si>
  <si>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</si>
  <si>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</si>
  <si>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</si>
  <si>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</si>
  <si>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</si>
  <si>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</si>
  <si>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</si>
  <si>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</si>
  <si>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</si>
  <si>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</si>
  <si>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</si>
  <si>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</si>
  <si>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</si>
  <si>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</si>
  <si>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</si>
  <si>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</si>
  <si>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</si>
  <si>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</si>
  <si>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</si>
  <si>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</si>
  <si>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</si>
  <si>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</si>
  <si>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</si>
  <si>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</si>
  <si>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</si>
  <si>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</si>
  <si>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</si>
  <si>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</si>
  <si>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</si>
  <si>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</si>
  <si>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</si>
  <si>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</si>
  <si>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</si>
  <si>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</si>
  <si>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</si>
  <si>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</si>
  <si>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</si>
  <si>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</si>
  <si>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</si>
  <si>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</si>
  <si>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</si>
  <si>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</si>
  <si>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</si>
  <si>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</si>
  <si>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</si>
  <si>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</si>
  <si>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</si>
  <si>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</si>
  <si>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</si>
  <si>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</si>
  <si>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</si>
  <si>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</si>
  <si>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</si>
  <si>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</si>
  <si>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</si>
  <si>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</si>
  <si>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</si>
  <si>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</si>
  <si>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</si>
  <si>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</si>
  <si>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</si>
  <si>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</si>
  <si>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</si>
  <si>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</si>
  <si>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</si>
  <si>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</si>
  <si>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</si>
  <si>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</si>
  <si>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</si>
  <si>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</si>
  <si>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</si>
  <si>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</si>
  <si>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</si>
  <si>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</si>
  <si>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</si>
  <si>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</si>
  <si>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</si>
  <si>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</si>
  <si>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</si>
  <si>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</si>
  <si>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</si>
  <si>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</si>
  <si>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</si>
  <si>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</si>
  <si>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</si>
  <si>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</si>
  <si>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</si>
  <si>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</si>
  <si>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</si>
  <si>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</si>
  <si>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</si>
  <si>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</si>
  <si>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</si>
  <si>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</si>
  <si>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</si>
  <si>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</si>
  <si>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</si>
  <si>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</si>
  <si>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</si>
  <si>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</si>
  <si>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</si>
  <si>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</si>
  <si>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</si>
  <si>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</si>
  <si>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</si>
  <si>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</si>
  <si>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</si>
  <si>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</si>
  <si>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</si>
  <si>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</si>
  <si>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</si>
  <si>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</si>
  <si>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</si>
  <si>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</si>
  <si>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</si>
  <si>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</si>
  <si>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</si>
  <si>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</si>
  <si>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</si>
  <si>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</si>
  <si>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</si>
  <si>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</si>
  <si>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</si>
  <si>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</si>
  <si>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</si>
  <si>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</si>
  <si>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</si>
  <si>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</si>
  <si>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</si>
  <si>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</si>
  <si>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</si>
  <si>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</si>
  <si>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</si>
  <si>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</si>
  <si>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</si>
  <si>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</si>
  <si>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</si>
  <si>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</si>
  <si>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</si>
  <si>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</si>
  <si>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</si>
  <si>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</si>
  <si>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</si>
  <si>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</si>
  <si>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</si>
  <si>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</si>
  <si>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</si>
  <si>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</si>
  <si>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</si>
  <si>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</si>
  <si>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</si>
  <si>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</si>
  <si>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</si>
  <si>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</si>
  <si>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</si>
  <si>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</si>
  <si>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</si>
  <si>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</si>
  <si>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</si>
  <si>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</si>
  <si>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</si>
  <si>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</si>
  <si>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</si>
  <si>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</si>
  <si>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</si>
  <si>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</si>
  <si>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</si>
  <si>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</si>
  <si>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</si>
  <si>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</si>
  <si>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</si>
  <si>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</si>
  <si>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</si>
  <si>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</si>
  <si>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</si>
  <si>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</si>
  <si>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</si>
  <si>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</si>
  <si>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</si>
  <si>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</si>
  <si>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</si>
  <si>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</si>
  <si>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</si>
  <si>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</si>
  <si>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</si>
  <si>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</si>
  <si>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</si>
  <si>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</si>
  <si>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</si>
  <si>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</si>
  <si>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</si>
  <si>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</si>
  <si>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</si>
  <si>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</si>
  <si>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</si>
  <si>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</si>
  <si>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</si>
  <si>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</si>
  <si>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</si>
  <si>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</si>
  <si>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</si>
  <si>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</si>
  <si>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</si>
  <si>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</si>
  <si>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</si>
  <si>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</si>
  <si>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</si>
  <si>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</si>
  <si>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</si>
  <si>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</si>
  <si>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</si>
  <si>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</si>
  <si>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</si>
  <si>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</si>
  <si>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</si>
  <si>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</si>
  <si>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</si>
  <si>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</si>
  <si>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</si>
  <si>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</si>
  <si>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</si>
  <si>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</si>
  <si>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</si>
  <si>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</si>
  <si>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</si>
  <si>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</si>
  <si>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</si>
  <si>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</si>
  <si>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</si>
  <si>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</si>
  <si>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</si>
  <si>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</si>
  <si>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</si>
  <si>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</si>
  <si>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</si>
  <si>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</si>
  <si>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</si>
  <si>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</si>
  <si>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</si>
  <si>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</si>
  <si>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</si>
  <si>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</si>
  <si>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</si>
  <si>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</si>
  <si>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</si>
  <si>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</si>
  <si>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</si>
  <si>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</si>
  <si>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</si>
  <si>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</si>
  <si>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</si>
  <si>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</si>
  <si>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</si>
  <si>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</si>
  <si>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</si>
  <si>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</si>
  <si>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</si>
  <si>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</si>
  <si>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</si>
  <si>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</si>
  <si>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</si>
  <si>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</si>
  <si>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</si>
  <si>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</si>
  <si>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</si>
  <si>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</si>
  <si>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</si>
  <si>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</si>
  <si>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</si>
  <si>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</si>
  <si>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</si>
  <si>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</si>
  <si>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</si>
  <si>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</si>
  <si>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</si>
  <si>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</si>
  <si>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</si>
  <si>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</si>
  <si>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</si>
  <si>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</si>
  <si>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</si>
  <si>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</si>
  <si>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</si>
  <si>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</si>
  <si>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</si>
  <si>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</si>
  <si>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</si>
  <si>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</si>
  <si>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</si>
  <si>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</si>
  <si>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</si>
  <si>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</si>
  <si>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</si>
  <si>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</si>
  <si>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</si>
  <si>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</si>
  <si>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</si>
  <si>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</si>
  <si>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</si>
  <si>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</si>
  <si>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</si>
  <si>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</si>
  <si>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</si>
  <si>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</si>
  <si>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</si>
  <si>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</si>
  <si>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</si>
  <si>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</si>
  <si>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</si>
  <si>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</si>
  <si>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</si>
  <si>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</si>
  <si>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</si>
  <si>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</si>
  <si>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</si>
  <si>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</si>
  <si>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</si>
  <si>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</si>
  <si>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</si>
  <si>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</si>
  <si>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</si>
  <si>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</si>
  <si>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</si>
  <si>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</si>
  <si>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</si>
  <si>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</si>
  <si>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</si>
  <si>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</si>
  <si>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</si>
  <si>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</si>
  <si>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</si>
  <si>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</si>
  <si>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</si>
  <si>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</si>
  <si>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</si>
  <si>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</si>
  <si>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</si>
  <si>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</si>
  <si>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</si>
  <si>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</si>
  <si>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</si>
  <si>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</si>
  <si>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</si>
  <si>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</si>
  <si>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</si>
  <si>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</si>
  <si>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</si>
  <si>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</si>
  <si>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</si>
  <si>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</si>
  <si>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</si>
  <si>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</si>
  <si>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</si>
  <si>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</si>
  <si>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</si>
  <si>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</si>
  <si>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</si>
  <si>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</si>
  <si>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</si>
  <si>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</si>
  <si>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</si>
  <si>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</si>
  <si>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</si>
  <si>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</si>
  <si>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</si>
  <si>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</si>
  <si>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</si>
  <si>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</si>
  <si>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</si>
  <si>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</si>
  <si>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</si>
  <si>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</si>
  <si>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</si>
  <si>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</si>
  <si>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</si>
  <si>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</si>
  <si>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</si>
  <si>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</si>
  <si>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</si>
  <si>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</si>
  <si>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</si>
  <si>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</si>
  <si>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</si>
  <si>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</si>
  <si>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</si>
  <si>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</si>
  <si>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</si>
  <si>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</si>
  <si>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</si>
  <si>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</si>
  <si>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</si>
  <si>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</si>
  <si>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</si>
  <si>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</si>
  <si>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</si>
  <si>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</si>
  <si>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</si>
  <si>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</si>
  <si>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</si>
  <si>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</si>
  <si>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</si>
  <si>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</si>
  <si>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</si>
  <si>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</si>
  <si>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</si>
  <si>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</si>
  <si>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</si>
  <si>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</si>
  <si>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</si>
  <si>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</si>
  <si>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</si>
  <si>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</si>
  <si>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</si>
  <si>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</si>
  <si>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</si>
  <si>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</si>
  <si>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</si>
  <si>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</si>
  <si>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</si>
  <si>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</si>
  <si>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</si>
  <si>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</si>
  <si>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</si>
  <si>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</si>
  <si>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</si>
  <si>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</si>
  <si>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</si>
  <si>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</si>
  <si>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</si>
  <si>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</si>
  <si>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</si>
  <si>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</si>
  <si>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</si>
  <si>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</si>
  <si>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</si>
  <si>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</si>
  <si>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</si>
  <si>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</si>
  <si>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</si>
  <si>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</si>
  <si>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</si>
  <si>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</si>
  <si>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</si>
  <si>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</si>
  <si>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</si>
  <si>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</si>
  <si>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</si>
  <si>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</si>
  <si>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</si>
  <si>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</si>
  <si>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</si>
  <si>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</si>
  <si>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</si>
  <si>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</si>
  <si>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</si>
  <si>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</si>
  <si>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</si>
  <si>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</si>
  <si>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</si>
  <si>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</si>
  <si>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</si>
  <si>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</si>
  <si>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</si>
  <si>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</si>
  <si>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</si>
  <si>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</si>
  <si>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</si>
  <si>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</si>
  <si>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</si>
  <si>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</si>
  <si>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</si>
  <si>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</si>
  <si>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</si>
  <si>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</si>
  <si>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</si>
  <si>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</si>
  <si>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</si>
  <si>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</si>
  <si>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</si>
  <si>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</si>
  <si>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</si>
  <si>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</si>
  <si>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</si>
  <si>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</si>
  <si>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</si>
  <si>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</si>
  <si>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</si>
  <si>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</si>
  <si>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</si>
  <si>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</si>
  <si>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</si>
  <si>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</si>
  <si>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</si>
  <si>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</si>
  <si>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</si>
  <si>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</si>
  <si>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</si>
  <si>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</si>
  <si>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</si>
  <si>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</si>
  <si>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</si>
  <si>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</si>
  <si>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</si>
  <si>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</si>
  <si>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</si>
  <si>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</si>
  <si>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</si>
  <si>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</si>
  <si>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</si>
  <si>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</si>
  <si>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</si>
  <si>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</si>
  <si>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</si>
  <si>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</si>
  <si>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</si>
  <si>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</si>
  <si>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</si>
  <si>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</si>
  <si>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</si>
  <si>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</si>
  <si>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</si>
  <si>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</si>
  <si>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</si>
  <si>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</si>
  <si>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</si>
  <si>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</si>
  <si>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</si>
  <si>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</si>
  <si>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</si>
  <si>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</si>
  <si>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</si>
  <si>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</si>
  <si>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</si>
  <si>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</si>
  <si>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</si>
  <si>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</si>
  <si>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</si>
  <si>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</si>
  <si>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</si>
  <si>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</si>
  <si>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</si>
  <si>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</si>
  <si>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</si>
  <si>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</si>
  <si>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</si>
  <si>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</si>
  <si>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</si>
  <si>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</si>
  <si>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</si>
  <si>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</si>
  <si>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</si>
  <si>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</si>
  <si>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</si>
  <si>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</si>
  <si>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</si>
  <si>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</si>
  <si>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</si>
  <si>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</si>
  <si>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</si>
  <si>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</si>
  <si>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</si>
  <si>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</si>
  <si>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</si>
  <si>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</si>
  <si>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</si>
  <si>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</si>
  <si>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</si>
  <si>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</si>
  <si>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</si>
  <si>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</si>
  <si>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</si>
  <si>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</si>
  <si>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</si>
  <si>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</si>
  <si>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</si>
  <si>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</si>
  <si>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</si>
  <si>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</si>
  <si>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</si>
  <si>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</si>
  <si>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</si>
  <si>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</si>
  <si>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</si>
  <si>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</si>
  <si>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</si>
  <si>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</si>
  <si>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</si>
  <si>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</si>
  <si>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</si>
  <si>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</si>
  <si>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</si>
  <si>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</si>
  <si>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</si>
  <si>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</si>
  <si>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</si>
  <si>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</si>
  <si>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</si>
  <si>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</si>
  <si>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</si>
  <si>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</si>
  <si>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</si>
  <si>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</si>
  <si>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</si>
  <si>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</si>
  <si>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</si>
  <si>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</si>
  <si>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</si>
  <si>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</si>
  <si>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</si>
  <si>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</si>
  <si>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</si>
  <si>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</si>
  <si>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</si>
  <si>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</si>
  <si>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</si>
  <si>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</si>
  <si>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</si>
  <si>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</si>
  <si>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</si>
  <si>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</si>
  <si>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</si>
  <si>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</si>
  <si>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</si>
  <si>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</si>
  <si>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</si>
  <si>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</si>
  <si>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</si>
  <si>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</si>
  <si>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</si>
  <si>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</si>
  <si>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</si>
  <si>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</si>
  <si>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</si>
  <si>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</si>
  <si>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</si>
  <si>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</si>
  <si>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</si>
  <si>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</si>
  <si>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</si>
  <si>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</si>
  <si>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</si>
  <si>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</si>
  <si>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</si>
  <si>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</si>
  <si>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</si>
  <si>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</si>
  <si>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</si>
  <si>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</si>
  <si>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</si>
  <si>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</si>
  <si>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</si>
  <si>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</si>
  <si>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</si>
  <si>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</si>
  <si>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</si>
  <si>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</si>
  <si>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</si>
  <si>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</si>
  <si>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</si>
  <si>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</si>
  <si>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</si>
  <si>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</si>
  <si>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</si>
  <si>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</si>
  <si>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</si>
  <si>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</si>
  <si>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</si>
  <si>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</si>
  <si>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</si>
  <si>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</si>
  <si>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</si>
  <si>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</si>
  <si>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</si>
  <si>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</si>
  <si>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</si>
  <si>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</si>
  <si>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</si>
  <si>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</si>
  <si>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</si>
  <si>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</si>
  <si>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</si>
  <si>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</si>
  <si>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</si>
  <si>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</si>
  <si>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</si>
  <si>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</si>
  <si>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</si>
  <si>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</si>
  <si>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</si>
  <si>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</si>
  <si>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</si>
  <si>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</si>
  <si>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</si>
  <si>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</si>
  <si>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</si>
  <si>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</si>
  <si>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</si>
  <si>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</si>
  <si>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</si>
  <si>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</si>
  <si>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</si>
  <si>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</si>
  <si>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</si>
  <si>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</si>
  <si>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</si>
  <si>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</si>
  <si>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</si>
  <si>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</si>
  <si>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</si>
  <si>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</si>
  <si>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</si>
  <si>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</si>
  <si>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</si>
  <si>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</si>
  <si>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</si>
  <si>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</si>
  <si>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</si>
  <si>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</si>
  <si>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</si>
  <si>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</si>
  <si>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</si>
  <si>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</si>
  <si>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</si>
  <si>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</si>
  <si>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</si>
  <si>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</si>
  <si>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</si>
  <si>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</si>
  <si>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</si>
  <si>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</si>
  <si>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</si>
  <si>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</si>
  <si>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</si>
  <si>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</si>
  <si>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</si>
  <si>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</si>
  <si>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</si>
  <si>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</si>
  <si>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</si>
  <si>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</si>
  <si>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</si>
  <si>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</si>
  <si>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</si>
  <si>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</si>
  <si>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</si>
  <si>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</si>
  <si>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</si>
  <si>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</si>
  <si>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</si>
  <si>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</si>
  <si>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</si>
  <si>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</si>
  <si>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</si>
  <si>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</si>
  <si>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</si>
  <si>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</si>
  <si>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</si>
  <si>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</si>
  <si>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</si>
  <si>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</si>
  <si>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</si>
  <si>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</si>
  <si>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</si>
  <si>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</si>
  <si>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</si>
  <si>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</si>
  <si>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</si>
  <si>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</si>
  <si>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</si>
  <si>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</si>
  <si>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</si>
  <si>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</si>
  <si>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</si>
  <si>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</si>
  <si>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</si>
  <si>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</si>
  <si>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</si>
  <si>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</si>
  <si>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</si>
  <si>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</si>
  <si>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</si>
  <si>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</si>
  <si>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</si>
  <si>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</si>
  <si>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</si>
  <si>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</si>
  <si>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</si>
  <si>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</si>
  <si>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</si>
  <si>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</si>
  <si>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</si>
  <si>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</si>
  <si>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</si>
  <si>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</si>
  <si>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</si>
  <si>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</si>
  <si>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</si>
  <si>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</si>
  <si>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</si>
  <si>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</si>
  <si>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</si>
  <si>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</si>
  <si>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</si>
  <si>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</si>
  <si>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</si>
  <si>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</si>
  <si>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</si>
  <si>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</si>
  <si>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</si>
  <si>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</si>
  <si>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</si>
  <si>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</si>
  <si>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</si>
  <si>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</si>
  <si>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</si>
  <si>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</si>
  <si>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</si>
  <si>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</si>
  <si>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</si>
  <si>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</si>
  <si>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</si>
  <si>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</si>
  <si>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</si>
  <si>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</si>
  <si>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</si>
  <si>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</si>
  <si>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</si>
  <si>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</si>
  <si>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</si>
  <si>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</si>
  <si>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</si>
  <si>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</si>
  <si>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</si>
  <si>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</si>
  <si>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</si>
  <si>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</si>
  <si>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</si>
  <si>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</si>
  <si>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</si>
  <si>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</si>
  <si>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</si>
  <si>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</si>
  <si>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</si>
  <si>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</si>
  <si>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</si>
  <si>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</si>
  <si>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</si>
  <si>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</si>
  <si>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</si>
  <si>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</si>
  <si>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</si>
  <si>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</si>
  <si>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</si>
  <si>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</si>
  <si>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</si>
  <si>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</si>
  <si>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</si>
  <si>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</si>
  <si>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</si>
  <si>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</si>
  <si>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</si>
  <si>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</si>
  <si>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</si>
  <si>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</si>
  <si>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</si>
  <si>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</si>
  <si>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</si>
  <si>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</si>
  <si>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</si>
  <si>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</si>
  <si>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</si>
  <si>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</si>
  <si>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</si>
  <si>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</si>
  <si>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</si>
  <si>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</si>
  <si>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</si>
  <si>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</si>
  <si>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</si>
  <si>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</si>
  <si>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</si>
  <si>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</si>
  <si>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</si>
  <si>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</si>
  <si>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</si>
  <si>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</si>
  <si>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</si>
  <si>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</si>
  <si>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</si>
  <si>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</si>
  <si>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</si>
  <si>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</si>
  <si>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</si>
  <si>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</si>
  <si>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</si>
  <si>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</si>
  <si>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</si>
  <si>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</si>
  <si>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</si>
  <si>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</si>
  <si>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</si>
  <si>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</si>
  <si>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</si>
  <si>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</si>
  <si>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</si>
  <si>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</si>
  <si>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</si>
  <si>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</si>
  <si>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</si>
  <si>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</si>
  <si>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</si>
  <si>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</si>
  <si>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</si>
  <si>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</si>
  <si>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</si>
  <si>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</si>
  <si>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</si>
  <si>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</si>
  <si>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</si>
  <si>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</si>
  <si>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</si>
  <si>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</si>
  <si>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</si>
  <si>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</si>
  <si>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</si>
  <si>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</si>
  <si>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</si>
  <si>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</si>
  <si>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</si>
  <si>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</si>
  <si>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</si>
  <si>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</si>
  <si>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</si>
  <si>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</si>
  <si>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</si>
  <si>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</si>
  <si>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</si>
  <si>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</si>
  <si>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</si>
  <si>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</si>
  <si>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</si>
  <si>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</si>
  <si>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</si>
  <si>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</si>
  <si>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</si>
  <si>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</si>
  <si>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</si>
  <si>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</si>
  <si>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</si>
  <si>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</si>
  <si>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</si>
  <si>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</si>
  <si>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</si>
  <si>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</si>
  <si>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</si>
  <si>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</si>
  <si>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</si>
  <si>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</si>
  <si>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</si>
  <si>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</si>
  <si>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</si>
  <si>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</si>
  <si>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</si>
  <si>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</si>
  <si>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</si>
  <si>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</si>
  <si>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</si>
  <si>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</si>
  <si>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</si>
  <si>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</si>
  <si>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</si>
  <si>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</si>
  <si>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</si>
  <si>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</si>
  <si>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</si>
  <si>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</si>
  <si>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</si>
  <si>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</si>
  <si>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</si>
  <si>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</si>
  <si>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</si>
  <si>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</si>
  <si>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</si>
  <si>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</si>
  <si>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</si>
  <si>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</si>
  <si>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</si>
  <si>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</si>
  <si>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</si>
  <si>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</si>
  <si>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</si>
  <si>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</si>
  <si>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</si>
  <si>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</si>
  <si>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</si>
  <si>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</si>
  <si>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</si>
  <si>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</si>
  <si>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</si>
  <si>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</si>
  <si>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</si>
  <si>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</si>
  <si>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</si>
  <si>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</si>
  <si>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</si>
  <si>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</si>
  <si>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</si>
  <si>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</si>
  <si>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</si>
  <si>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</si>
  <si>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</si>
  <si>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</si>
  <si>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</si>
  <si>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</si>
  <si>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</si>
  <si>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</si>
  <si>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</si>
  <si>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</si>
  <si>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</si>
  <si>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</si>
  <si>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</si>
  <si>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</si>
  <si>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</si>
  <si>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</si>
  <si>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</si>
  <si>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</si>
  <si>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</si>
  <si>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</si>
  <si>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</si>
  <si>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</si>
  <si>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</si>
  <si>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</si>
  <si>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</si>
  <si>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</si>
  <si>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</si>
  <si>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</si>
  <si>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</si>
  <si>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</si>
  <si>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</si>
  <si>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</si>
  <si>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</si>
  <si>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</si>
  <si>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</si>
  <si>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</si>
  <si>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</si>
  <si>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</si>
  <si>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</si>
  <si>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</si>
  <si>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</si>
  <si>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</si>
  <si>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</si>
  <si>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</si>
  <si>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</si>
  <si>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</si>
  <si>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</si>
  <si>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</si>
  <si>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</si>
  <si>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</si>
  <si>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</si>
  <si>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</si>
  <si>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</si>
  <si>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</si>
  <si>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</si>
  <si>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</si>
  <si>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</si>
  <si>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</si>
  <si>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</si>
  <si>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</si>
  <si>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</si>
  <si>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</si>
  <si>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</si>
  <si>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</si>
  <si>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</si>
  <si>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</si>
  <si>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</si>
  <si>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</si>
  <si>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</si>
  <si>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</si>
  <si>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</si>
  <si>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</si>
  <si>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</si>
  <si>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</si>
  <si>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</si>
  <si>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</si>
  <si>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</si>
  <si>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</si>
  <si>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</si>
  <si>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</si>
  <si>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</si>
  <si>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</si>
  <si>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</si>
  <si>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</si>
  <si>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</si>
  <si>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</si>
  <si>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</si>
  <si>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</si>
  <si>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</si>
  <si>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</si>
  <si>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</si>
  <si>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</si>
  <si>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</si>
  <si>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</si>
  <si>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</si>
  <si>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</si>
  <si>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</si>
  <si>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</si>
  <si>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</si>
  <si>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</si>
  <si>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</si>
  <si>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</si>
  <si>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</si>
  <si>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</si>
  <si>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</si>
  <si>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</si>
  <si>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</si>
  <si>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</si>
  <si>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</si>
  <si>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</si>
  <si>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</si>
  <si>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</si>
  <si>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</si>
  <si>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</si>
  <si>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</si>
  <si>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</si>
  <si>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</si>
  <si>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</si>
  <si>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</si>
  <si>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</si>
  <si>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</si>
  <si>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</si>
  <si>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</si>
  <si>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</si>
  <si>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</si>
  <si>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</si>
  <si>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</si>
  <si>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</si>
  <si>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</si>
  <si>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</si>
  <si>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</si>
  <si>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</si>
  <si>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</si>
  <si>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</si>
  <si>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</si>
  <si>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</si>
  <si>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</si>
  <si>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</si>
  <si>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</si>
  <si>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</si>
  <si>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</si>
  <si>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</si>
  <si>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</si>
  <si>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</si>
  <si>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</si>
  <si>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</si>
  <si>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</si>
  <si>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</si>
  <si>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</si>
  <si>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</si>
  <si>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</si>
  <si>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</si>
  <si>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</si>
  <si>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</si>
  <si>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</si>
  <si>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</si>
  <si>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</si>
  <si>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</si>
  <si>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</si>
  <si>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</si>
  <si>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</si>
  <si>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</si>
  <si>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</si>
  <si>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</si>
  <si>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</si>
  <si>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PCM-20251003-00000791 </t>
  </si>
  <si>
    <t>team out of coverage anther team dispatch  need 90 Min</t>
  </si>
  <si>
    <t xml:space="preserve"> PCM-20251003-00000783 </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</si>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</sst>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topLeftCell="A6" workbookViewId="0">
      <selection activeCell="D16" sqref="D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270.67921064814436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9.5391203700273763E-2</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45933.62763657407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45933.62763657407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45933.62763657407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45933.62763657407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45933.62763657407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45933.62763657407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45933.62763657407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45933.62763657407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45933.62763657407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45933.62763657407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45933.62763657407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45933.62763657407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45933.62763657407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45933.62763657407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45933.62763657407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45933.62763657407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45933.62763657407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45933.62763657407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45933.62763657407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45933.62763657407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45933.62763657407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45933.62763657407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45933.62763657407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45933.62763657407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45933.62763657407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45933.62763657407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45933.62763657407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45933.62763657407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45933.62763657407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45933.62763657407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45933.62763657407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45933.62763657407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45933.62763657407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45933.62763657407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45933.62763657407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45933.62763657407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45933.62763657407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45933.62763657407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45933.62763657407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45933.62763657407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45933.62763657407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45933.62763657407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45933.62763657407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45933.62763657407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45933.62763657407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45933.62763657407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45933.62763657407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45933.62763657407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45933.62763657407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45933.62763657407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45933.62763657407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45933.62763657407</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5C22986F-D236-423C-8B51-1DAD13A977DE}"/>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241.9758541666597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126.9005532407391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108.62779861110903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45933.627636458332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45933.627636458332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45933.627636458332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45933.627636458332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45933.627636458332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45933.627636458332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45933.627636458332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45933.627636458332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45933.627636458332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45933.627636458332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45933.627636458332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45933.627636458332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45933.627636458332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45933.627636458332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45933.627636458332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45933.627636458332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45933.627636458332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45933.627636458332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45933.627636458332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45933.627636458332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45933.627636458332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45933.627636458332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45933.627636458332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45933.627636458332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45933.627636458332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45933.627636458332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45933.627636458332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45933.627636458332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45933.627636458332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45933.627636458332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45933.627636458332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45933.627636458332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45933.627636458332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45933.627636458332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45933.627636458332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45933.627636458332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45933.627636458332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45933.627636458332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45933.627636458332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45933.627636458332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45933.627636458332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45933.627636458332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45933.627636458332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45933.627636458332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45933.627636458332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45933.627636458332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45933.627636458332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45933.627636458332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45933.627636458332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45933.627636458332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45933.627636458332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45933.627636458332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45933.627636458332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45933.627636458332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45933.627636458332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45933.627636458332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45933.627636458332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45933.627636458332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45933.627636458332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45933.627636458332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45933.627636458332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45933.627636458332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45933.627636458332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45933.627636458332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45933.627636458332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45933.627636458332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45933.627636458332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45933.627636458332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45933.627636458332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45933.627636458332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45933.627636458332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45933.627636458332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45933.627636458332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45933.627636458332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45933.627636458332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45933.627636458332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45933.627636458332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45933.627636458332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45933.627636458332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45933.627636458332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45933.627636458332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45933.627636458332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45933.627636458332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45933.627636458332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45933.627636458332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45933.627636458332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45933.627636458332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45933.627636458332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45933.627636458332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45933.627636458332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45933.627636458332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45933.627636458332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45933.627636458332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45933.627636458332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45933.627636458332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45933.627636458332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45933.627636458332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45933.627636458332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45933.627636458332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45933.627636458332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45933.627636458332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45933.627636458332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45933.627636458332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45933.627636458332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45933.627636458332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45933.627636458332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45933.627636458332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45933.627636458332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45933.627636458332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45933.627636458332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45933.627636458332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45933.627636458332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45933.627636458332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45933.627636458332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45933.627636458332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45933.627636458332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45933.627636458332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45933.627636458332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45933.627636458332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45933.627636458332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45933.627636458332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45933.627636458332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45933.627636458332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45933.627636458332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45933.627636458332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45933.627636458332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45933.627636458332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45933.627636458332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45933.627636458332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45933.627636458332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45933.627636458332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45933.627636458332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45933.627636458332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45933.627636458332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45933.627636458332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45933.627636458332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45933.627636458332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45933.627636458332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45933.627636458332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45933.627636458332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45933.627636458332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45933.627636458332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45933.627636458332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45933.627636458332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45933.627636458332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45933.627636458332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45933.627636458332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45933.627636458332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45933.627636458332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45933.627636458332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45933.627636458332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45933.627636458332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45933.627636458332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45933.627636458332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45933.627636458332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45933.627636458332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45933.627636458332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45933.627636458332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45933.627636458332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45933.627636458332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45933.627636458332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45933.627636458332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45933.627636458332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45933.627636458332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45933.627636458332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45933.627636458332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45933.627636458332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45933.627636458332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45933.627636458332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45933.627636458332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45933.627636458332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45933.627636458332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45933.627636458332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45933.627636458332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45933.627636458332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45933.627636458332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45933.627636458332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45933.627636458332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45933.627636458332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45933.627636458332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45933.627636458332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45933.627636458332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45933.627636458332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45933.627636458332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45933.627636458332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45933.627636458332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45933.627636458332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45933.627636458332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45933.627636458332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45933.627636458332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45933.627636458332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45933.627636458332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45933.627636458332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45933.627636458332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45933.627636458332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45933.627636458332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45933.627636458332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45933.627636458332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45933.627636458332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45933.627636458332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45933.627636458332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45933.627636458332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45933.627636458332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45933.627636458332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45933.627636458332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45933.627636458332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45933.627636458332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45933.627636458332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45933.627636458332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45933.627636458332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45933.627636458332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45933.627636458332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45933.627636458332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45933.627636458332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45933.627636458332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45933.627636458332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45933.62763657407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45933.62763657407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45933.62763657407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45933.62763657407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45933.62763657407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45933.62763657407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45933.62763657407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45933.62763657407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45933.62763657407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45933.62763657407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45933.62763657407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45933.62763657407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45933.62763657407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45933.62763657407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45933.62763657407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45933.62763657407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45933.62763657407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45933.62763657407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45933.62763657407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45933.62763657407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45933.62763657407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45933.62763657407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45933.62763657407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45933.62763657407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45933.62763657407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45933.62763657407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45933.62763657407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45933.62763657407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45933.62763657407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45933.62763657407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45933.62763657407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45933.62763657407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45933.62763657407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45933.62763657407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45933.62763657407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45933.62763657407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45933.62763657407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45933.62763657407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45933.62763657407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45933.62763657407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45933.62763657407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45933.62763657407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45933.62763657407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45933.62763657407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45933.62763657407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45933.62763657407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45933.62763657407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45933.62763657407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45933.62763657407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45933.62763657407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45933.62763657407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45933.62763657407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45933.62763657407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45933.62763657407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45933.62763657407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45933.62763657407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45933.62763657407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45933.62763657407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45933.62763657407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45933.62763657407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45933.62763657407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45933.62763657407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45933.62763657407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45933.62763657407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45933.62763657407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45933.62763657407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45933.62763657407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45933.62763657407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45933.62763657407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45933.62763657407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45933.62763657407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45933.62763657407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45933.62763657407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45933.62763657407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45933.62763657407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45933.62763657407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45933.62763657407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45933.62763657407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45933.62763657407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45933.62763657407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45933.62763657407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45933.62763657407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45933.62763657407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45933.62763657407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45933.62763657407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45933.62763657407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45933.62763657407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45933.62763657407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45933.62763657407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45933.62763657407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45933.62763657407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45933.62763657407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45933.62763657407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45933.62763657407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45933.62763657407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45933.62763657407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45933.62763657407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45933.62763657407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45933.62763657407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45933.62763657407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45933.62763657407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45933.62763657407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45933.62763657407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45933.62763657407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45933.62763657407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45933.62763657407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45933.62763657407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45933.62763657407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45933.62763657407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45933.62763657407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45933.62763657407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45933.62763657407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tabSelected="1" workbookViewId="0">
      <selection activeCell="D3" sqref="D3: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1</v>
      </c>
      <c r="D2" s="75" t="s">
        <v>19735</v>
      </c>
      <c r="E2" s="18" t="s">
        <v>38964</v>
      </c>
      <c r="F2" s="20">
        <v>45933.576631944445</v>
      </c>
      <c r="G2" s="21">
        <f t="shared" ref="G2:G63" ca="1" si="0">IFERROR(NOW()-F2,"-")</f>
        <v>5.1004629625822417E-2</v>
      </c>
      <c r="H2" s="22">
        <v>45933.571608796294</v>
      </c>
      <c r="I2" s="19" t="str">
        <f>IFERROR(VLOOKUP(D2,DB!A:F,6,0),"")</f>
        <v>Generator-SG</v>
      </c>
      <c r="J2" s="18" t="str">
        <f>IFERROR(VLOOKUP(D2,DB!A:G,7,0),"")</f>
        <v>Weak</v>
      </c>
      <c r="K2" s="50" t="s">
        <v>39055</v>
      </c>
      <c r="L2" s="23" t="str">
        <f>IFERROR(VLOOKUP(D2,DB!A:I,9,0),"")</f>
        <v>Latis</v>
      </c>
    </row>
    <row r="3" spans="1:13" ht="15" customHeight="1">
      <c r="A3" s="19"/>
      <c r="B3" s="75" t="str">
        <f>IFERROR(VLOOKUP(D3,DB!A:K,11,0),"")</f>
        <v/>
      </c>
      <c r="C3" s="18"/>
      <c r="D3" s="75"/>
      <c r="E3" s="18"/>
      <c r="F3" s="20"/>
      <c r="G3" s="21">
        <f t="shared" ca="1" si="0"/>
        <v>45933.62763657407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45933.62763657407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45933.62763657407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45933.62763657407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45933.62763657407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45933.62763657407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45933.62763657407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45933.62763657407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45933.62763657407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45933.62763657407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45933.62763657407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45933.62763657407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45933.62763657407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45933.62763657407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45933.62763657407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45933.62763657407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45933.62763657407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45933.62763657407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45933.62763657407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45933.62763657407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45933.62763657407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45933.62763657407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45933.62763657407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45933.62763657407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45933.62763657407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45933.62763657407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45933.62763657407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45933.62763657407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45933.62763657407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45933.62763657407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45933.62763657407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45933.62763657407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45933.62763657407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45933.62763657407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45933.62763657407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45933.62763657407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45933.62763657407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45933.62763657407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45933.62763657407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45933.62763657407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45933.62763657407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45933.62763657407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45933.62763657407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45933.62763657407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45933.62763657407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45933.62763657407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45933.62763657407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45933.62763657407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45933.62763657407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45933.62763657407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45933.62763657407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45933.62763657407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45933.62763657407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45933.62763657407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45933.62763657407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45933.62763657407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45933.62763657407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45933.62763657407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45933.62763657407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45933.62763657407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45933.62763657407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45933.62763657407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45933.62763657407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45933.62763657407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45933.62763657407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45933.62763657407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45933.62763657407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45933.62763657407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45933.62763657407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45933.62763657407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45933.62763657407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45933.62763657407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45933.62763657407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45933.62763657407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45933.62763657407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45933.62763657407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45933.62763657407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45933.62763657407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45933.62763657407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45933.62763657407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45933.62763657407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45933.62763657407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45933.62763657407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45933.62763657407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45933.62763657407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45933.62763657407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45933.62763657407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45933.62763657407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45933.62763657407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45933.62763657407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45933.62763657407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45933.62763657407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45933.62763657407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45933.62763657407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45933.62763657407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45933.62763657407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45933.62763657407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45933.62763657407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45933.62763657407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45933.62763657407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45933.62763657407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45933.62763657407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45933.62763657407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45933.62763657407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45933.62763657407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45933.62763657407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45933.62763657407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45933.62763657407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45933.62763657407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45933.62763657407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45933.62763657407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45933.62763657407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45933.62763657407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45933.62763657407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45933.62763657407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45933.62763657407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45933.62763657407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45933.62763657407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45933.62763657407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45933.62763657407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45933.62763657407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45933.62763657407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45933.62763657407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45933.62763657407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45933.62763657407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45933.62763657407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45933.62763657407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45933.62763657407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45933.62763657407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45933.62763657407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45933.62763657407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45933.62763657407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45933.62763657407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45933.62763657407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45933.62763657407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45933.62763657407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45933.62763657407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45933.62763657407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45933.62763657407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45933.62763657407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45933.62763657407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45933.62763657407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45933.62763657407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45933.62763657407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45933.62763657407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45933.62763657407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45933.62763657407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45933.62763657407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45933.62763657407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45933.62763657407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45933.62763657407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45933.62763657407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45933.62763657407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45933.62763657407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45933.62763657407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45933.62763657407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45933.62763657407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45933.62763657407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45933.62763657407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45933.62763657407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45933.62763657407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45933.62763657407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45933.62763657407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45933.62763657407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45933.62763657407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45933.62763657407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45933.62763657407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45933.62763657407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45933.62763657407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45933.62763657407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45933.62763657407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45933.62763657407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45933.62763657407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45933.62763657407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45933.62763657407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45933.62763657407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45933.62763657407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45933.62763657407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45933.62763657407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45933.62763657407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45933.62763657407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45933.62763657407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45933.62763657407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45933.62763657407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45933.62763657407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45933.62763657407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45933.62763657407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45933.62763657407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45933.62763657407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45933.62763657407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45933.62763657407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45933.62763657407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45933.62763657407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45933.62763657407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45933.62763657407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45933.62763657407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45933.62763657407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45933.62763657407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45933.62763657407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45933.62763657407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45933.62763657407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45933.62763657407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45933.62763657407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45933.62763657407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45933.62763657407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45933.62763657407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45933.62763657407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45933.62763657407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45933.62763657407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45933.62763657407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45933.62763657407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45933.62763657407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45933.62763657407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45933.62763657407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45933.62763657407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45933.62763657407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45933.62763657407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45933.62763657407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45933.62763657407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45933.62763657407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45933.62763657407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45933.62763657407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45933.62763657407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45933.62763657407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45933.62763657407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45933.62763657407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45933.62763657407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45933.62763657407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45933.62763657407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45933.62763657407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45933.62763657407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45933.62763657407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45933.62763657407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45933.62763657407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45933.62763657407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45933.62763657407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45933.62763657407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45933.62763657407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45933.62763657407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45933.62763657407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45933.62763657407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45933.62763657407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45933.62763657407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45933.62763657407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45933.62763657407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45933.62763657407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45933.62763657407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45933.62763657407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45933.62763657407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45933.62763657407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45933.62763657407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45933.62763657407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45933.62763657407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45933.62763657407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45933.62763657407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45933.62763657407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45933.62763657407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45933.62763657407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45933.62763657407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45933.62763657407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45933.62763657407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45933.62763657407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45933.62763657407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45933.62763657407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45933.62763657407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45933.62763657407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45933.62763657407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45933.62763657407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45933.62763657407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45933.62763657407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45933.62763657407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45933.62763657407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45933.62763657407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45933.62763657407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45933.62763657407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45933.62763657407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45933.62763657407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45933.62763657407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45933.62763657407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45933.62763657407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45933.62763657407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45933.62763657407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45933.62763657407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45933.62763657407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45933.62763657407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45933.62763657407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45933.62763657407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45933.62763657407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45933.62763657407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45933.62763657407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45933.62763657407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45933.62763657407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45933.62763657407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45933.62763657407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45933.62763657407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45933.62763657407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45933.62763657407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45933.62763657407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45933.62763657407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45933.62763657407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45933.62763657407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45933.62763657407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45933.62763657407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45933.62763657407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45933.62763657407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45933.62763657407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45933.62763657407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45933.62763657407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45933.62763657407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45933.62763657407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45933.62763657407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45933.62763657407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45933.62763657407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45933.62763657407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45933.62763657407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45933.62763657407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45933.62763657407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45933.62763657407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45933.62763657407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45933.62763657407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45933.62763657407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45933.62763657407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45933.62763657407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45933.62763657407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45933.62763657407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45933.62763657407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45933.62763657407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45933.62763657407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45933.62763657407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45933.62763657407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45933.62763657407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45933.62763657407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45933.62763657407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45933.62763657407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45933.62763657407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45933.62763657407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45933.62763657407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45933.62763657407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45933.62763657407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45933.62763657407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45933.62763657407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45933.62763657407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45933.62763657407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45933.62763657407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45933.62763657407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45933.62763657407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45933.62763657407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45933.62763657407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45933.62763657407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45933.62763657407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45933.62763657407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45933.62763657407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45933.62763657407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45933.62763657407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45933.62763657407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45933.62763657407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45933.62763657407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45933.62763657407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45933.62763657407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45933.62763657407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45933.62763657407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45933.62763657407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45933.62763657407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45933.62763657407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45933.62763657407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45933.62763657407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45933.62763657407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45933.62763657407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45933.62763657407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45933.62763657407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45933.62763657407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45933.62763657407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45933.62763657407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45933.62763657407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45933.62763657407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45933.62763657407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45933.62763657407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45933.62763657407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45933.62763657407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45933.62763657407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45933.62763657407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45933.62763657407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45933.62763657407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45933.62763657407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45933.62763657407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45933.62763657407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45933.62763657407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45933.62763657407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45933.62763657407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45933.62763657407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45933.62763657407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45933.62763657407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45933.62763657407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45933.62763657407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45933.62763657407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45933.62763657407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45933.62763657407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45933.62763657407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45933.62763657407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45933.62763657407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45933.62763657407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45933.62763657407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45933.62763657407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45933.62763657407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45933.62763657407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45933.62763657407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45933.62763657407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45933.62763657407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45933.62763657407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45933.62763657407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45933.62763657407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45933.62763657407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45933.62763657407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45933.62763657407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45933.62763657407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45933.62763657407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45933.62763657407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45933.62763657407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45933.62763657407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45933.62763657407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45933.62763657407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45933.62763657407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45933.62763657407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45933.62763657407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45933.62763657407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45933.62763657407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45933.62763657407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45933.62763657407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45933.62763657407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45933.62763657407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45933.62763657407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45933.62763657407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45933.62763657407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45933.62763657407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45933.62763657407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45933.62763657407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45933.62763657407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45933.62763657407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45933.62763657407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45933.62763657407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45933.62763657407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45933.62763657407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45933.62763657407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45933.62763657407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45933.62763657407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45933.62763657407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45933.62763657407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45933.62763657407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45933.62763657407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45933.62763657407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45933.62763657407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45933.62763657407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45933.62763657407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45933.62763657407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45933.62763657407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45933.62763657407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45933.62763657407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45933.62763657407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45933.62763657407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45933.62763657407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45933.62763657407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45933.62763657407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45933.62763657407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45933.62763657407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45933.62763657407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45933.62763657407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45933.62763657407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45933.62763657407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45933.62763657407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45933.62763657407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45933.62763657407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45933.62763657407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45933.62763657407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45933.62763657407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45933.62763657407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45933.62763657407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45933.62763657407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45933.62763657407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45933.62763657407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45933.62763657407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45933.62763657407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45933.62763657407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45933.62763657407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45933.62763657407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45933.62763657407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45933.62763657407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45933.62763657407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45933.62763657407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45933.62763657407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45933.62763657407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45933.62763657407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45933.62763657407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45933.62763657407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45933.62763657407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45933.62763657407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45933.62763657407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45933.62763657407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45933.62763657407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45933.62763657407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45933.62763657407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45933.62763657407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45933.62763657407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45933.62763657407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45933.62763657407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45933.62763657407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45933.62763657407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45933.62763657407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45933.62763657407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45933.62763657407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45933.62763657407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45933.62763657407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45933.62763657407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45933.62763657407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45933.62763657407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45933.62763657407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45933.62763657407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45933.62763657407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45933.62763657407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45933.62763657407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45933.62763657407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45933.62763657407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45933.62763657407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45933.62763657407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45933.62763657407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45933.62763657407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45933.62763657407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45933.62763657407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45933.62763657407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45933.62763657407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45933.62763657407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45933.62763657407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45933.62763657407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45933.62763657407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45933.62763657407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45933.62763657407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45933.62763657407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45933.62763657407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45933.62763657407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45933.62763657407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45933.62763657407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45933.62763657407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45933.62763657407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45933.62763657407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45933.62763657407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45933.62763657407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45933.62763657407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45933.62763657407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45933.62763657407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45933.62763657407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45933.62763657407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45933.62763657407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45933.62763657407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45933.62763657407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45933.62763657407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45933.62763657407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45933.62763657407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45933.62763657407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45933.62763657407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45933.62763657407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45933.62763657407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45933.62763657407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45933.62763657407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45933.62763657407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45933.62763657407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45933.62763657407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45933.62763657407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45933.62763657407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45933.62763657407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45933.62763657407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45933.62763657407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45933.62763657407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45933.62763657407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45933.62763657407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45933.62763657407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45933.62763657407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45933.62763657407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45933.62763657407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45933.62763657407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45933.62763657407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45933.62763657407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45933.62763657407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45933.62763657407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45933.62763657407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45933.62763657407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45933.62763657407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45933.62763657407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45933.62763657407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45933.62763657407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45933.62763657407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45933.62763657407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45933.62763657407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45933.62763657407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45933.62763657407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45933.62763657407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45933.62763657407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45933.62763657407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45933.62763657407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45933.62763657407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45933.62763657407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45933.62763657407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45933.62763657407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45933.62763657407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45933.62763657407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45933.62763657407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45933.62763657407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45933.62763657407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45933.62763657407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45933.62763657407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45933.62763657407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45933.62763657407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45933.62763657407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45933.62763657407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45933.62763657407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45933.62763657407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45933.62763657407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45933.62763657407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45933.62763657407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45933.62763657407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45933.62763657407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45933.62763657407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45933.62763657407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45933.62763657407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45933.62763657407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45933.62763657407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45933.62763657407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45933.62763657407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45933.62763657407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45933.62763657407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45933.62763657407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45933.62763657407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45933.62763657407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45933.62763657407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45933.62763657407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45933.62763657407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45933.62763657407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45933.62763657407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45933.62763657407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45933.62763657407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45933.62763657407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45933.62763657407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45933.62763657407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45933.62763657407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45933.62763657407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45933.62763657407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45933.62763657407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45933.62763657407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45933.62763657407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45933.62763657407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45933.62763657407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45933.62763657407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45933.62763657407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45933.62763657407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45933.62763657407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45933.62763657407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45933.62763657407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45933.62763657407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45933.62763657407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45933.62763657407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45933.62763657407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45933.62763657407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45933.62763657407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45933.62763657407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45933.62763657407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45933.62763657407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45933.62763657407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45933.62763657407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45933.62763657407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45933.62763657407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45933.62763657407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45933.62763657407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45933.62763657407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45933.62763657407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45933.62763657407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45933.62763657407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45933.62763657407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45933.62763657407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45933.62763657407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45933.62763657407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45933.62763657407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45933.62763657407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45933.62763657407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45933.62763657407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45933.62763657407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45933.62763657407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45933.62763657407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45933.62763657407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45933.62763657407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45933.62763657407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45933.62763657407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45933.62763657407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45933.62763657407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45933.62763657407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45933.62763657407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45933.62763657407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45933.62763657407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45933.62763657407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45933.62763657407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45933.62763657407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45933.62763657407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45933.62763657407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45933.62763657407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45933.62763657407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45933.62763657407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45933.62763657407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45933.62763657407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45933.62763657407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45933.62763657407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45933.62763657407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45933.62763657407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45933.62763657407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45933.62763657407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45933.62763657407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45933.62763657407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45933.62763657407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45933.62763657407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45933.62763657407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45933.62763657407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45933.62763657407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45933.62763657407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45933.62763657407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45933.62763657407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45933.62763657407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45933.62763657407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45933.62763657407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45933.62763657407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45933.62763657407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45933.62763657407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45933.62763657407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45933.62763657407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45933.62763657407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45933.62763657407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45933.62763657407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45933.62763657407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45933.62763657407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45933.62763657407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45933.62763657407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45933.62763657407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45933.62763657407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45933.62763657407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45933.62763657407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45933.62763657407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45933.62763657407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45933.62763657407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45933.62763657407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45933.62763657407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45933.62763657407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45933.62763657407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45933.62763657407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45933.62763657407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45933.62763657407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45933.62763657407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45933.62763657407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45933.62763657407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45933.62763657407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45933.62763657407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45933.62763657407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45933.62763657407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45933.62763657407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45933.62763657407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45933.62763657407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45933.62763657407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45933.62763657407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45933.62763657407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45933.62763657407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45933.62763657407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45933.62763657407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45933.62763657407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45933.62763657407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45933.62763657407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45933.62763657407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45933.62763657407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45933.62763657407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45933.62763657407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45933.62763657407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45933.62763657407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45933.62763657407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45933.62763657407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45933.62763657407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45933.62763657407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45933.62763657407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45933.62763657407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45933.62763657407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45933.62763657407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45933.62763657407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45933.62763657407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45933.62763657407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45933.62763657407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45933.62763657407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45933.62763657407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45933.62763657407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45933.62763657407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45933.62763657407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45933.62763657407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45933.62763657407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45933.62763657407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45933.62763657407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45933.62763657407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45933.62763657407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45933.62763657407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45933.62763657407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45933.62763657407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45933.62763657407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45933.62763657407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45933.62763657407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45933.62763657407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45933.62763657407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45933.62763657407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45933.62763657407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45933.62763657407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45933.62763657407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45933.62763657407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45933.62763657407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45933.62763657407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45933.62763657407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45933.62763657407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45933.62763657407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45933.62763657407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45933.62763657407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45933.62763657407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45933.62763657407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45933.62763657407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45933.62763657407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45933.62763657407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45933.62763657407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45933.62763657407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45933.62763657407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45933.62763657407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45933.62763657407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45933.62763657407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45933.62763657407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45933.62763657407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45933.62763657407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45933.62763657407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45933.62763657407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45933.62763657407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45933.62763657407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45933.62763657407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45933.62763657407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45933.62763657407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45933.62763657407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45933.62763657407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45933.62763657407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45933.62763657407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45933.62763657407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45933.62763657407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45933.62763657407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45933.62763657407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45933.62763657407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45933.62763657407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45933.62763657407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45933.62763657407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45933.62763657407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45933.62763657407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45933.62763657407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45933.62763657407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45933.62763657407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45933.62763657407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45933.62763657407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45933.62763657407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45933.62763657407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45933.62763657407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45933.62763657407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45933.62763657407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45933.62763657407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45933.62763657407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45933.62763657407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45933.62763657407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45933.62763657407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45933.62763657407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45933.62763657407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45933.62763657407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45933.62763657407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45933.62763657407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45933.62763657407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45933.62763657407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45933.62763657407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45933.62763657407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45933.62763657407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45933.62763657407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45933.62763657407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45933.62763657407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45933.62763657407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45933.62763657407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45933.62763657407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45933.62763657407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45933.62763657407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45933.62763657407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45933.62763657407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45933.62763657407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45933.62763657407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45933.62763657407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45933.62763657407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45933.62763657407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45933.62763657407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45933.62763657407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45933.62763657407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45933.62763657407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45933.62763657407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45933.62763657407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45933.62763657407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45933.62763657407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45933.62763657407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45933.62763657407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45933.62763657407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45933.62763657407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45933.62763657407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45933.62763657407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45933.62763657407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45933.62763657407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45933.62763657407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45933.62763657407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45933.62763657407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45933.62763657407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45933.62763657407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45933.62763657407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45933.62763657407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45933.62763657407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45933.62763657407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45933.62763657407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45933.62763657407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45933.62763657407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45933.62763657407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45933.62763657407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45933.62763657407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45933.62763657407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45933.62763657407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45933.62763657407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45933.62763657407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45933.62763657407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45933.62763657407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45933.62763657407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45933.62763657407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45933.62763657407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45933.62763657407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45933.62763657407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45933.62763657407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45933.62763657407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45933.62763657407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45933.62763657407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45933.62763657407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45933.62763657407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45933.62763657407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45933.62763657407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45933.62763657407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45933.62763657407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45933.62763657407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45933.62763657407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45933.62763657407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45933.62763657407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45933.62763657407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45933.62763657407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45933.62763657407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45933.62763657407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45933.62763657407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45933.62763657407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45933.62763657407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45933.62763657407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45933.62763657407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45933.62763657407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45933.62763657407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45933.62763657407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45933.62763657407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45933.62763657407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45933.62763657407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45933.62763657407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45933.62763657407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45933.62763657407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45933.62763657407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45933.62763657407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45933.62763657407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45933.62763657407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45933.62763657407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45933.62763657407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45933.62763657407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45933.62763657407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45933.62763657407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45933.62763657407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45933.62763657407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45933.62763657407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45933.62763657407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45933.62763657407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45933.62763657407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45933.62763657407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45933.62763657407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45933.62763657407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45933.62763657407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45933.62763657407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45933.62763657407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45933.62763657407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45933.62763657407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45933.62763657407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45933.62763657407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45933.62763657407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45933.62763657407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45933.62763657407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45933.62763657407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45933.62763657407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45933.62763657407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45933.62763657407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45933.62763657407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45933.62763657407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45933.62763657407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45933.62763657407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45933.62763657407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45933.62763657407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45933.62763657407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45933.62763657407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45933.62763657407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45933.62763657407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45933.62763657407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45933.62763657407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45933.62763657407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45933.62763657407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45933.62763657407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45933.62763657407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45933.62763657407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45933.62763657407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45933.62763657407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45933.62763657407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45933.62763657407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45933.62763657407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45933.62763657407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45933.62763657407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45933.62763657407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45933.62763657407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45933.62763657407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45933.62763657407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45933.62763657407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45933.62763657407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45933.62763657407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45933.62763657407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45933.62763657407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45933.62763657407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45933.62763657407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45933.62763657407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45933.62763657407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45933.62763657407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45933.62763657407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45933.62763657407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45933.62763657407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45933.62763657407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45933.62763657407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45933.62763657407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45933.62763657407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45933.62763657407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45933.62763657407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45933.62763657407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45933.62763657407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45933.62763657407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45933.62763657407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45933.62763657407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45933.62763657407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45933.62763657407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45933.62763657407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45933.62763657407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45933.62763657407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45933.62763657407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45933.62763657407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45933.62763657407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45933.62763657407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45933.62763657407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45933.62763657407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45933.62763657407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45933.62763657407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45933.62763657407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45933.62763657407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45933.62763657407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45933.62763657407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45933.62763657407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45933.62763657407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45933.62763657407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45933.62763657407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45933.62763657407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45933.62763657407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45933.62763657407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45933.62763657407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45933.62763657407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45933.62763657407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45933.62763657407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45933.62763657407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45933.62763657407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45933.62763657407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45933.62763657407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45933.62763657407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45933.62763657407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45933.62763657407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45933.62763657407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45933.62763657407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45933.62763657407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45933.62763657407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45933.62763657407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45933.62763657407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45933.62763657407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45933.62763657407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45933.62763657407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45933.62763657407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45933.62763657407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45933.62763657407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45933.62763657407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45933.62763657407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45933.62763657407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45933.62763657407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45933.62763657407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45933.62763657407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45933.62763657407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45933.62763657407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45933.62763657407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45933.62763657407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45933.62763657407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45933.62763657407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45933.62763657407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45933.62763657407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45933.62763657407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45933.62763657407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45933.62763657407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45933.62763657407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45933.62763657407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45933.62763657407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45933.62763657407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45933.62763657407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45933.62763657407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45933.62763657407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45933.62763657407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45933.62763657407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45933.62763657407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45933.62763657407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45933.62763657407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45933.62763657407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45933.62763657407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45933.62763657407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45933.62763657407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45933.62763657407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45933.62763657407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45933.62763657407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45933.62763657407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45933.62763657407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45933.62763657407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45933.62763657407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45933.62763657407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45933.62763657407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45933.62763657407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45933.62763657407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45933.62763657407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45933.62763657407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45933.62763657407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45933.62763657407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45933.62763657407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45933.62763657407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45933.62763657407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45933.62763657407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45933.62763657407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45933.62763657407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45933.62763657407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45933.62763657407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45933.62763657407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45933.62763657407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45933.62763657407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45933.62763657407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45933.62763657407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45933.62763657407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45933.62763657407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45933.62763657407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45933.62763657407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45933.62763657407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45933.62763657407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45933.62763657407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45933.62763657407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45933.62763657407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45933.62763657407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45933.62763657407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45933.62763657407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45933.62763657407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45933.62763657407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45933.62763657407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45933.62763657407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45933.62763657407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45933.62763657407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45933.62763657407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45933.62763657407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45933.62763657407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45933.62763657407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45933.62763657407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45933.62763657407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45933.62763657407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45933.62763657407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45933.62763657407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45933.62763657407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45933.62763657407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45933.62763657407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45933.62763657407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45933.62763657407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45933.62763657407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45933.62763657407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45933.62763657407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45933.62763657407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45933.62763657407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45933.62763657407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45933.62763657407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45933.62763657407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45933.62763657407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45933.62763657407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45933.62763657407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45933.62763657407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45933.62763657407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45933.62763657407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45933.62763657407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45933.62763657407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45933.62763657407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45933.62763657407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45933.62763657407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45933.62763657407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45933.62763657407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45933.62763657407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45933.62763657407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45933.62763657407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45933.62763657407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45933.62763657407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45933.62763657407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45933.62763657407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45933.62763657407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45933.62763657407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45933.62763657407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45933.62763657407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45933.62763657407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45933.62763657407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45933.62763657407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45933.62763657407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45933.62763657407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11" sqref="D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230.1469189814743</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2.7373587962938473</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36364</v>
      </c>
      <c r="E4" s="112" t="s">
        <v>38964</v>
      </c>
      <c r="F4" s="113">
        <v>45933.516493055555</v>
      </c>
      <c r="G4" s="114">
        <f ca="1">IFERROR(NOW()-F4,"")</f>
        <v>0.11114340277708834</v>
      </c>
      <c r="H4" s="113">
        <v>45933.510787037034</v>
      </c>
      <c r="I4" s="110" t="str">
        <f>IFERROR(VLOOKUP(D4,DB!A:F,6,0),"")</f>
        <v>SCECO</v>
      </c>
      <c r="J4" s="110" t="str">
        <f>IFERROR(VLOOKUP(D4,DB!A:G,7,0),"")</f>
        <v>In progress</v>
      </c>
      <c r="K4" s="115" t="s">
        <v>39062</v>
      </c>
      <c r="L4" s="107" t="str">
        <f>IFERROR(VLOOKUP(D4,DB!A:I,9,0),"")</f>
        <v>Latis</v>
      </c>
    </row>
    <row r="5" spans="1:16" ht="15" customHeight="1">
      <c r="A5" s="110" t="s">
        <v>39063</v>
      </c>
      <c r="B5" s="110" t="str">
        <f>IFERROR(VLOOKUP(D5,DB!A:K,11,0),"")</f>
        <v>R4</v>
      </c>
      <c r="C5" s="111">
        <v>1</v>
      </c>
      <c r="D5" s="107" t="s">
        <v>36845</v>
      </c>
      <c r="E5" s="112" t="s">
        <v>38964</v>
      </c>
      <c r="F5" s="113">
        <v>45933.509375000001</v>
      </c>
      <c r="G5" s="114">
        <f ca="1">IFERROR(NOW()-F5,"")</f>
        <v>0.11826145833038026</v>
      </c>
      <c r="H5" s="113">
        <v>45933.538194444445</v>
      </c>
      <c r="I5" s="110" t="str">
        <f>IFERROR(VLOOKUP(D5,DB!A:F,6,0),"")</f>
        <v>Generator-SG</v>
      </c>
      <c r="J5" s="110" t="str">
        <f>IFERROR(VLOOKUP(D5,DB!A:G,7,0),"")</f>
        <v>Weak</v>
      </c>
      <c r="K5" s="115" t="s">
        <v>39064</v>
      </c>
      <c r="L5" s="107" t="str">
        <f>IFERROR(VLOOKUP(D5,DB!A:I,9,0),"")</f>
        <v>Latis</v>
      </c>
    </row>
    <row r="6" spans="1:16" ht="15" customHeight="1">
      <c r="A6" s="110"/>
      <c r="B6" s="110" t="str">
        <f>IFERROR(VLOOKUP(D6,DB!A:K,11,0),"")</f>
        <v/>
      </c>
      <c r="C6" s="111"/>
      <c r="D6" s="107"/>
      <c r="E6" s="112"/>
      <c r="F6" s="113"/>
      <c r="G6" s="114">
        <f ca="1">IFERROR(NOW()-F6,"")</f>
        <v>45933.627636458332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45933.627636458332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45933.627636458332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45933.627636458332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45933.627636458332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45933.627636458332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45933.627636458332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45933.627636458332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45933.627636458332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45933.627636458332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45933.627636458332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45933.627636458332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45933.627636458332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45933.627636458332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45933.627636458332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45933.627636458332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45933.627636458332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45933.627636458332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45933.627636458332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45933.627636458332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45933.627636458332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45933.627636458332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45933.627636458332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45933.627636458332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45933.627636458332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45933.627636458332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45933.627636458332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45933.627636458332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45933.627636458332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45933.627636458332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45933.627636458332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45933.627636458332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45933.627636458332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45933.627636458332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45933.627636458332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45933.627636458332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45933.627636458332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45933.627636458332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45933.627636458332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45933.627636458332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45933.627636458332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45933.627636458332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45933.62763657407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45933.62763657407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45933.62763657407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45933.62763657407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45933.62763657407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45933.62763657407</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41.795576388882182</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39045</v>
      </c>
      <c r="F3" s="38">
        <v>45926.188877314817</v>
      </c>
      <c r="G3" s="39">
        <f ca="1">IFERROR(NOW()-F3,"-")</f>
        <v>7.4387592592538567</v>
      </c>
      <c r="H3" s="38">
        <v>45926.158159722225</v>
      </c>
      <c r="I3" s="37" t="str">
        <f>IFERROR(VLOOKUP(D3,DB!A:F,6,0),"")</f>
        <v>SCECO</v>
      </c>
      <c r="J3" s="37" t="str">
        <f>IFERROR(VLOOKUP(D3,DB!A:G,7,0),"")</f>
        <v>Good</v>
      </c>
      <c r="K3" s="37" t="s">
        <v>39068</v>
      </c>
      <c r="L3" s="37" t="str">
        <f>IFERROR(VLOOKUP(D3,DB!A:I,9,0),"")</f>
        <v>Latis</v>
      </c>
      <c r="M3" s="136"/>
    </row>
    <row r="4" spans="1:13" ht="15">
      <c r="A4" s="37"/>
      <c r="B4" s="37" t="str">
        <f>IFERROR(VLOOKUP(D4,DB!A:K,11,0),"")</f>
        <v/>
      </c>
      <c r="C4" s="37"/>
      <c r="D4" s="37"/>
      <c r="E4" s="37"/>
      <c r="F4" s="38"/>
      <c r="G4" s="39">
        <f ca="1">IFERROR(NOW()-F4,"-")</f>
        <v>45933.62763657407</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45933.62763657407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45933.62763657407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45933.62763657407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45933.62763657407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45933.62763657407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45933.62763657407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45933.62763657407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45933.62763657407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45933.62763657407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45933.62763657407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45933.62763657407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45933.62763657407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45933.62763657407</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45933.62763657407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45933.62763657407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45933.62763657407</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45933.62763657407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45933.62763657407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45933.62763657407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45933.62763657407</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45933.62763657407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45933.62763657407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45933.62763657407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45933.62763657407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45933.62763657407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45933.62763657407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45933.62763657407</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45933.62763657407</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45933.62763657407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45933.62763657407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45933.62763657407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45933.62763657407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45933.62763657407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45933.62763657407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45933.62763657407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45933.62763657407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45933.62763657407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45933.62763657407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45933.62763657407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45933.62763657407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45933.62763657407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45933.62763657407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45933.62763657407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45933.62763657407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45933.62763657407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45933.62763657407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45933.62763657407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45933.62763657407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45933.62763657407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45933.62763657407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45933.62763657407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45933.62763657407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45933.62763657407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45933.62763657407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45933.62763657407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45933.62763657407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45933.62763657407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45933.62763657407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45933.62763657407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45933.62763657407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45933.62763657407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45933.62763657407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45933.62763657407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45933.62763657407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45933.62763657407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45933.62763657407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45933.62763657407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45933.62763657407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45933.62763657407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45933.62763657407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45933.62763657407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45933.62763657407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45933.62763657407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45933.62763657407</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45933.62763657407</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45933.62763657407</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45933.62763657407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45933.62763657407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45933.62763657407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45933.62763657407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45933.62763657407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45933.62763657407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45933.62763657407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45933.62763657407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45933.62763657407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45933.62763657407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45933.62763657407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45933.62763657407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45933.62763657407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45933.62763657407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45933.62763657407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45933.62763657407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45933.62763657407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45933.62763657407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45933.62763657407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45933.62763657407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45933.62763657407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45933.62763657407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45933.62763657407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45933.62763657407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45933.62763657407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45933.62763657407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45933.62763657407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45933.62763657407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45933.62763657407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45933.62763657407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45933.62763657407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45933.62763657407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45933.62763657407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45933.62763657407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45933.62763657407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45933.62763657407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45933.62763657407</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45933.62763657407</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45933.62763657407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45933.62763657407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45933.62763657407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45933.62763657407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45933.62763657407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45933.62763657407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45933.62763657407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45933.62763657407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45933.62763657407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45933.62763657407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45933.62763657407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45933.62763657407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45933.62763657407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45933.62763657407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45933.62763657407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45933.62763657407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45933.62763657407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45933.62763657407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45933.62763657407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45933.62763657407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45933.62763657407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45933.62763657407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45933.62763657407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45933.62763657407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45933.62763657407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45933.62763657407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45933.62763657407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45933.62763657407</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45933.62763657407</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45933.62763657407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45933.62763657407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45933.62763657407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45933.62763657407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45933.62763657407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45933.62763657407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45933.62763657407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45933.62763657407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45933.62763657407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45933.62763657407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45933.62763657407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45933.62763657407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45933.62763657407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45933.62763657407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45933.62763657407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45933.62763657407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45933.62763657407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45933.62763657407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45933.62763657407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45933.62763657407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45933.62763657407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45933.62763657407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45933.62763657407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45933.62763657407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45933.62763657407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45933.62763657407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45933.62763657407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45933.62763657407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45933.62763657407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45933.62763657407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45933.62763657407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45933.62763657407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45933.62763657407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45933.62763657407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45933.62763657407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45933.62763657407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45933.62763657407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45933.62763657407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45933.62763657407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45933.62763657407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45933.62763657407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45933.62763657407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45933.62763657407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45933.62763657407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45933.62763657407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45933.62763657407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45933.62763657407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45933.62763657407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45933.62763657407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45933.62763657407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45933.62763657407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45933.62763657407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45933.62763657407</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45933.62763657407</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45929.14371527778</v>
      </c>
      <c r="G2" s="139">
        <f ca="1">IFERROR(NOW()-F2,"-")</f>
        <v>4.4839211805519881</v>
      </c>
      <c r="H2" s="137">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6.8547892361093545</v>
      </c>
      <c r="H3" s="137">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0.80899062499520369</v>
      </c>
      <c r="H4" s="138">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39074</v>
      </c>
      <c r="B5" s="137" t="str">
        <f>IFERROR(VLOOKUP(D5,DB!A:K,11,0),"")</f>
        <v>R6</v>
      </c>
      <c r="C5" s="137">
        <v>3</v>
      </c>
      <c r="D5" s="137" t="s">
        <v>32068</v>
      </c>
      <c r="E5" s="137" t="s">
        <v>38964</v>
      </c>
      <c r="F5" s="140">
        <v>45933.467604166668</v>
      </c>
      <c r="G5" s="137">
        <f ca="1">IFERROR(NOW()-F5,"-")</f>
        <v>0.16003240740246838</v>
      </c>
      <c r="H5" s="140">
        <v>45933.490983796299</v>
      </c>
      <c r="I5" s="137" t="str">
        <f>IFERROR(VLOOKUP(D5,DB!A:F,6,0),"")</f>
        <v>SCECO</v>
      </c>
      <c r="J5" s="137" t="str">
        <f>IFERROR(VLOOKUP(D5,DB!A:G,7,0),"")</f>
        <v>Dead</v>
      </c>
      <c r="K5" s="137" t="s">
        <v>39075</v>
      </c>
      <c r="L5" s="137" t="str">
        <f>IFERROR(VLOOKUP(D5,DB!A:I,9,0),"")</f>
        <v>Latis</v>
      </c>
    </row>
    <row r="6" spans="1:16383" ht="31.5" customHeight="1">
      <c r="A6" s="121"/>
      <c r="B6" s="137" t="str">
        <f>IFERROR(VLOOKUP(D6,DB!A:K,11,0),"")</f>
        <v/>
      </c>
      <c r="C6" s="137"/>
      <c r="D6" s="137"/>
      <c r="E6" s="137"/>
      <c r="F6" s="137"/>
      <c r="G6" s="137">
        <f ca="1">IFERROR(NOW()-F6,"-")</f>
        <v>45933.62763657407</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45933.62763657407</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45933.62763657407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45933.62763657407</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45933.62763657407</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45933.62763657407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45933.62763657407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45933.62763657407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45933.62763657407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45933.62763657407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45933.62763657407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45933.62763657407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45933.62763657407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45933.62763657407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45933.62763657407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45933.62763657407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45933.62763657407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45933.62763657407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45933.62763657407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45933.62763657407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45933.62763657407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45933.62763657407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45933.62763657407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45933.62763657407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45933.62763657407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45933.62763657407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45933.62763657407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45933.62763657407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45933.62763657407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45933.62763657407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45933.62763657407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45933.62763657407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45933.62763657407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45933.62763657407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45933.62763657407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45933.62763657407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45933.62763657407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45933.62763657407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45933.62763657407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45933.62763657407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45933.62763657407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45933.62763657407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45933.62763657407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45933.62763657407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45933.62763657407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45933.62763657407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45933.62763657407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45933.62763657407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45933.62763657407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45933.62763657407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45933.62763657407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45933.62763657407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45933.62763657407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45933.62763657407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45933.62763657407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45933.62763657407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45933.62763657407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45933.62763657407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45933.62763657407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45933.62763657407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45933.62763657407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45933.62763657407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45933.62763657407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45933.62763657407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45933.62763657407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45933.62763657407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45933.62763657407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45933.62763657407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45933.62763657407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45933.62763657407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45933.62763657407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45933.62763657407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45933.62763657407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45933.62763657407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45933.62763657407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45933.62763657407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45933.62763657407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45933.62763657407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45933.62763657407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45933.62763657407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45933.62763657407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45933.62763657407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45933.62763657407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45933.62763657407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45933.62763657407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45933.62763657407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45933.62763657407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45933.62763657407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45933.62763657407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45933.62763657407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45933.62763657407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45933.62763657407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45933.62763657407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45933.62763657407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45933.62763657407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45933.62763657407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45933.62763657407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45933.62763657407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45933.62763657407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45933.62763657407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45933.62763657407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45933.62763657407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45933.62763657407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45933.62763657407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45933.62763657407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45933.62763657407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45933.62763657407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45933.62763657407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45933.62763657407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45933.62763657407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45933.62763657407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45933.62763657407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45933.62763657407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45933.62763657407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45933.62763657407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45933.62763657407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45933.62763657407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45933.62763657407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45933.62763657407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45933.62763657407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45933.62763657407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45933.62763657407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45933.62763657407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45933.62763657407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45933.62763657407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45933.62763657407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45933.62763657407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45933.62763657407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45933.62763657407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45933.62763657407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45933.62763657407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45933.62763657407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45933.62763657407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45933.62763657407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45933.62763657407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45933.62763657407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45933.62763657407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45933.62763657407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45933.62763657407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45933.62763657407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45933.62763657407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45933.62763657407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45933.62763657407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45933.62763657407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45933.62763657407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45933.62763657407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45933.62763657407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45933.62763657407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45933.62763657407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45933.62763657407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45933.62763657407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45933.62763657407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45933.62763657407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45933.62763657407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45933.62763657407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45933.62763657407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45933.62763657407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45933.62763657407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45933.62763657407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45933.62763657407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45933.62763657407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45933.62763657407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45933.62763657407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45933.62763657407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45933.62763657407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45933.62763657407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45933.62763657407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45933.62763657407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45933.62763657407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45933.62763657407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45933.62763657407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45933.62763657407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45933.62763657407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45933.62763657407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45933.62763657407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45933.62763657407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45933.62763657407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45933.62763657407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45933.62763657407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45933.62763657407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45933.62763657407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45933.62763657407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45933.62763657407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45933.62763657407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45933.62763657407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45933.62763657407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45933.62763657407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45933.62763657407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45933.62763657407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45933.62763657407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45933.62763657407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45933.62763657407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45933.62763657407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45933.62763657407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45933.62763657407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45933.62763657407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45933.62763657407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45933.62763657407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45933.62763657407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45933.62763657407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45933.62763657407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45933.62763657407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45933.62763657407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45933.62763657407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45933.62763657407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45933.62763657407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45933.62763657407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45933.62763657407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45933.62763657407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45933.62763657407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45933.62763657407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45933.62763657407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45933.62763657407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45933.62763657407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45933.62763657407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45933.62763657407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45933.62763657407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45933.62763657407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45933.62763657407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45933.62763657407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45933.62763657407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45933.62763657407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45933.62763657407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45933.62763657407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45933.62763657407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45933.62763657407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45933.62763657407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45933.62763657407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45933.62763657407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45933.62763657407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45933.62763657407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45933.62763657407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45933.62763657407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45933.62763657407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45933.62763657407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45933.62763657407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45933.62763657407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45933.62763657407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45933.62763657407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45933.62763657407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45933.62763657407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45933.62763657407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45933.62763657407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45933.62763657407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45933.62763657407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45933.62763657407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45933.62763657407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45933.62763657407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45933.62763657407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45933.62763657407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45933.62763657407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45933.62763657407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45933.62763657407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45933.62763657407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45933.62763657407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45933.62763657407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45933.62763657407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45933.62763657407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45933.62763657407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45933.62763657407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45933.62763657407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45933.62763657407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45933.62763657407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45933.62763657407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45933.62763657407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45933.62763657407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45933.62763657407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45933.62763657407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45933.62763657407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45933.62763657407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45933.62763657407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45933.62763657407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45933.62763657407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45933.62763657407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45933.62763657407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45933.62763657407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45933.62763657407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45933.62763657407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45933.62763657407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45933.62763657407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45933.62763657407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45933.62763657407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45933.62763657407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45933.62763657407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45933.62763657407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45933.62763657407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45933.62763657407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45933.62763657407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45933.62763657407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45933.62763657407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45933.62763657407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45933.62763657407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45933.62763657407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45933.62763657407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45933.62763657407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45933.62763657407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45933.62763657407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45933.62763657407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45933.62763657407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45933.62763657407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45933.62763657407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45933.62763657407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45933.62763657407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45933.62763657407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45933.62763657407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45933.62763657407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45933.62763657407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45933.62763657407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45933.62763657407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45933.62763657407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45933.62763657407</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2025-10-03T12:05:14Z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